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قائمة الإقفال"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5"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1"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1" fontId="16" fillId="5" borderId="3" applyAlignment="1" pivotButton="0" quotePrefix="0" xfId="0">
      <alignment horizontal="center" vertical="center"/>
    </xf>
    <xf numFmtId="166" fontId="16" fillId="5" borderId="2" applyAlignment="1" pivotButton="0" quotePrefix="0" xfId="0">
      <alignment horizontal="center" vertical="center"/>
    </xf>
    <xf numFmtId="1" fontId="16" fillId="5" borderId="2" applyAlignment="1" pivotButton="0" quotePrefix="0" xfId="0">
      <alignment horizontal="center" vertical="center"/>
    </xf>
    <xf numFmtId="165" fontId="16" fillId="5" borderId="2"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قائمة إقفال نهاية الشهر</t>
        </is>
      </c>
    </row>
    <row r="2" ht="4" customHeight="1">
      <c r="A2" s="9" t="n"/>
    </row>
    <row r="4" ht="22" customHeight="1">
      <c r="B4" s="10" t="inlineStr">
        <is>
          <t>فكرة القالب</t>
        </is>
      </c>
    </row>
    <row r="5" ht="50" customHeight="1">
      <c r="A5" s="11" t="inlineStr">
        <is>
          <t>•</t>
        </is>
      </c>
      <c r="B5" s="12" t="inlineStr">
        <is>
          <t>قائمة مراجعة لإقفال الحسابات الشهرية: كل مهمة بمجالها ومسؤولها وموعدها بعدد أيام العمل بعد نهاية الشهر، فيُحسب تاريخ الاستحقاق تلقائيًا مع استبعاد العطلة الأسبوعية، ثم تُتابع الحالة وتاريخ الإنجاز، ويظهر ملخص بالمجالات ونسبة الإنجاز والمهام المتأخرة.</t>
        </is>
      </c>
    </row>
    <row r="6" ht="22" customHeight="1">
      <c r="B6" s="10" t="inlineStr">
        <is>
          <t>خطوات الاستخدام</t>
        </is>
      </c>
    </row>
    <row r="7" ht="34" customHeight="1">
      <c r="A7" s="11" t="inlineStr">
        <is>
          <t>•</t>
        </is>
      </c>
      <c r="B7" s="12" t="inlineStr">
        <is>
          <t>اكتب آخر يوم في الشهر الذي تقفله، وتاريخ المتابعة (اليوم)، واختر العطلة الأسبوعية: الجمعة والسبت (مصر ودول الخليج) أو السبت والأحد.</t>
        </is>
      </c>
    </row>
    <row r="8" ht="34" customHeight="1">
      <c r="A8" s="11" t="inlineStr">
        <is>
          <t>•</t>
        </is>
      </c>
      <c r="B8" s="12" t="inlineStr">
        <is>
          <t>راجع قائمة المهام وعدّلها بما يناسب شركتك؛ «يوم العمل» يعني رقم يوم العمل بعد نهاية الشهر (1 = أول يوم عمل).</t>
        </is>
      </c>
    </row>
    <row r="9" ht="34" customHeight="1">
      <c r="A9" s="11" t="inlineStr">
        <is>
          <t>•</t>
        </is>
      </c>
      <c r="B9" s="12" t="inlineStr">
        <is>
          <t>حدّث الحالة يوميًا (تم / جارٍ / لم يبدأ) واكتب تاريخ الإنجاز عند الانتهاء، فيظهر التقييم: تم في الموعد، تم متأخرًا، في الموعد، متأخر.</t>
        </is>
      </c>
    </row>
    <row r="10" ht="22" customHeight="1">
      <c r="B10" s="10" t="inlineStr">
        <is>
          <t>ملاحظات</t>
        </is>
      </c>
    </row>
    <row r="11" ht="34" customHeight="1">
      <c r="A11" s="11" t="inlineStr">
        <is>
          <t>•</t>
        </is>
      </c>
      <c r="B11" s="12" t="inlineStr">
        <is>
          <t>المجالات في جدول الملخص هي قائمة الاختيار في عمود المجال؛ إذا غيّرت اسم مجال فغيّره في الملخص. العطلات الرسمية غير محسوبة؛ أضف يومًا لموعد المهمة إذا وقعت عطلة رسمية في فترة الإقفال.</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6"/>
  <sheetViews>
    <sheetView showGridLines="0" rightToLeft="1" workbookViewId="0">
      <pane ySplit="6" topLeftCell="A7" activePane="bottomLeft" state="frozen"/>
      <selection pane="bottomLeft" activeCell="A1" sqref="A1"/>
    </sheetView>
  </sheetViews>
  <sheetFormatPr baseColWidth="8" defaultRowHeight="15"/>
  <cols>
    <col width="5" customWidth="1" min="1" max="1"/>
    <col width="18" customWidth="1" min="2" max="2"/>
    <col width="44" customWidth="1" min="3" max="3"/>
    <col width="16" customWidth="1" min="4" max="4"/>
    <col width="8" customWidth="1" min="5" max="5"/>
    <col width="12" customWidth="1" min="6" max="6"/>
    <col width="10" customWidth="1" min="7" max="7"/>
    <col width="14" customWidth="1" min="8" max="8"/>
    <col width="13" customWidth="1" min="9" max="9"/>
    <col width="3" customWidth="1" min="10" max="10"/>
    <col width="22" customWidth="1" min="11" max="11"/>
    <col width="9" customWidth="1" min="12" max="12"/>
    <col width="8" customWidth="1" min="13" max="13"/>
    <col width="8" customWidth="1" min="14" max="14"/>
  </cols>
  <sheetData>
    <row r="1" ht="30" customHeight="1">
      <c r="A1" s="15" t="inlineStr">
        <is>
          <t>قائمة إقفال نهاية الشهر  Month-End Close Checklist</t>
        </is>
      </c>
      <c r="B1" s="16" t="n"/>
      <c r="C1" s="16" t="n"/>
      <c r="D1" s="16" t="n"/>
      <c r="E1" s="16" t="n"/>
      <c r="F1" s="16" t="n"/>
      <c r="G1" s="16" t="n"/>
      <c r="H1" s="16" t="n"/>
      <c r="I1" s="16" t="n"/>
      <c r="J1" s="16" t="n"/>
      <c r="K1" s="16" t="n"/>
      <c r="L1" s="16" t="n"/>
      <c r="M1" s="16" t="n"/>
      <c r="N1" s="16" t="n"/>
    </row>
    <row r="2" ht="30" customHeight="1">
      <c r="A2" s="17" t="inlineStr">
        <is>
          <t>مواعيد المهام بأيام العمل بعد نهاية الشهر، مع استبعاد العطلة الأسبوعية.</t>
        </is>
      </c>
    </row>
    <row r="4">
      <c r="B4" s="18" t="inlineStr">
        <is>
          <t>آخر يوم في الشهر</t>
        </is>
      </c>
      <c r="C4" s="19" t="n">
        <v>46326</v>
      </c>
      <c r="D4" s="18" t="inlineStr">
        <is>
          <t>تاريخ المتابعة</t>
        </is>
      </c>
      <c r="E4" s="19" t="n">
        <v>46330</v>
      </c>
      <c r="G4" s="18" t="inlineStr">
        <is>
          <t>العطلة الأسبوعية</t>
        </is>
      </c>
      <c r="H4" s="20" t="inlineStr">
        <is>
          <t>الجمعة والسبت</t>
        </is>
      </c>
    </row>
    <row r="6" ht="30" customHeight="1">
      <c r="A6" s="21" t="inlineStr">
        <is>
          <t>م</t>
        </is>
      </c>
      <c r="B6" s="21" t="inlineStr">
        <is>
          <t>المجال</t>
        </is>
      </c>
      <c r="C6" s="21" t="inlineStr">
        <is>
          <t>المهمة</t>
        </is>
      </c>
      <c r="D6" s="21" t="inlineStr">
        <is>
          <t>المسؤول</t>
        </is>
      </c>
      <c r="E6" s="21" t="inlineStr">
        <is>
          <t>يوم العمل</t>
        </is>
      </c>
      <c r="F6" s="21" t="inlineStr">
        <is>
          <t>الموعد</t>
        </is>
      </c>
      <c r="G6" s="21" t="inlineStr">
        <is>
          <t>الحالة</t>
        </is>
      </c>
      <c r="H6" s="21" t="inlineStr">
        <is>
          <t>تاريخ الإنجاز</t>
        </is>
      </c>
      <c r="I6" s="21" t="inlineStr">
        <is>
          <t>التقييم</t>
        </is>
      </c>
      <c r="K6" s="21" t="inlineStr">
        <is>
          <t>المجال</t>
        </is>
      </c>
      <c r="L6" s="21" t="inlineStr">
        <is>
          <t>المهام</t>
        </is>
      </c>
      <c r="M6" s="21" t="inlineStr">
        <is>
          <t>تم</t>
        </is>
      </c>
      <c r="N6" s="21" t="inlineStr">
        <is>
          <t>متأخر</t>
        </is>
      </c>
    </row>
    <row r="7">
      <c r="A7" s="22">
        <f>IF(C7="","",ROW()-6)</f>
        <v/>
      </c>
      <c r="B7" s="20" t="inlineStr">
        <is>
          <t>الخزينة والبنوك</t>
        </is>
      </c>
      <c r="C7" s="23" t="inlineStr">
        <is>
          <t>جرد الخزينة ومطابقة رصيدها بالدفاتر</t>
        </is>
      </c>
      <c r="D7" s="20" t="inlineStr">
        <is>
          <t>أمين الخزينة</t>
        </is>
      </c>
      <c r="E7" s="24" t="n">
        <v>1</v>
      </c>
      <c r="F7" s="25">
        <f>IF(OR(C7="",E7=""),"",WORKDAY($C$4+($H$4="الجمعة والسبت"),E7)-($H$4="الجمعة والسبت"))</f>
        <v/>
      </c>
      <c r="G7" s="20" t="inlineStr">
        <is>
          <t>تم</t>
        </is>
      </c>
      <c r="H7" s="19" t="n">
        <v>46327</v>
      </c>
      <c r="I7" s="26">
        <f>IF(F7="","",IF(G7="تم",IF(N(H7)&gt;F7,"تم متأخرًا","تم في الموعد"),IF($E$4&gt;F7,"متأخر","في الموعد")))</f>
        <v/>
      </c>
      <c r="K7" s="23" t="inlineStr">
        <is>
          <t>الخزينة والبنوك</t>
        </is>
      </c>
      <c r="L7" s="22">
        <f>COUNTIF($B$7:$B$36,K7)</f>
        <v/>
      </c>
      <c r="M7" s="22">
        <f>COUNTIFS($B$7:$B$36,K7,$G$7:$G$36,"تم")</f>
        <v/>
      </c>
      <c r="N7" s="22">
        <f>COUNTIFS($B$7:$B$36,K7,$I$7:$I$36,"متأخر")</f>
        <v/>
      </c>
    </row>
    <row r="8">
      <c r="A8" s="22">
        <f>IF(C8="","",ROW()-6)</f>
        <v/>
      </c>
      <c r="B8" s="20" t="inlineStr">
        <is>
          <t>الخزينة والبنوك</t>
        </is>
      </c>
      <c r="C8" s="23" t="inlineStr">
        <is>
          <t>التسويات البنكية لكل الحسابات</t>
        </is>
      </c>
      <c r="D8" s="20" t="inlineStr">
        <is>
          <t>محاسب البنوك</t>
        </is>
      </c>
      <c r="E8" s="24" t="n">
        <v>2</v>
      </c>
      <c r="F8" s="25">
        <f>IF(OR(C8="",E8=""),"",WORKDAY($C$4+($H$4="الجمعة والسبت"),E8)-($H$4="الجمعة والسبت"))</f>
        <v/>
      </c>
      <c r="G8" s="20" t="inlineStr">
        <is>
          <t>تم</t>
        </is>
      </c>
      <c r="H8" s="19" t="n">
        <v>46329</v>
      </c>
      <c r="I8" s="26">
        <f>IF(F8="","",IF(G8="تم",IF(N(H8)&gt;F8,"تم متأخرًا","تم في الموعد"),IF($E$4&gt;F8,"متأخر","في الموعد")))</f>
        <v/>
      </c>
      <c r="K8" s="23" t="inlineStr">
        <is>
          <t>الإيرادات والعملاء</t>
        </is>
      </c>
      <c r="L8" s="22">
        <f>COUNTIF($B$7:$B$36,K8)</f>
        <v/>
      </c>
      <c r="M8" s="22">
        <f>COUNTIFS($B$7:$B$36,K8,$G$7:$G$36,"تم")</f>
        <v/>
      </c>
      <c r="N8" s="22">
        <f>COUNTIFS($B$7:$B$36,K8,$I$7:$I$36,"متأخر")</f>
        <v/>
      </c>
    </row>
    <row r="9">
      <c r="A9" s="22">
        <f>IF(C9="","",ROW()-6)</f>
        <v/>
      </c>
      <c r="B9" s="20" t="inlineStr">
        <is>
          <t>الإيرادات والعملاء</t>
        </is>
      </c>
      <c r="C9" s="23" t="inlineStr">
        <is>
          <t>التأكد من إصدار فواتير كل الكميات المسلمة</t>
        </is>
      </c>
      <c r="D9" s="20" t="inlineStr">
        <is>
          <t>محاسب المبيعات</t>
        </is>
      </c>
      <c r="E9" s="24" t="n">
        <v>1</v>
      </c>
      <c r="F9" s="25">
        <f>IF(OR(C9="",E9=""),"",WORKDAY($C$4+($H$4="الجمعة والسبت"),E9)-($H$4="الجمعة والسبت"))</f>
        <v/>
      </c>
      <c r="G9" s="20" t="inlineStr">
        <is>
          <t>تم</t>
        </is>
      </c>
      <c r="H9" s="19" t="n">
        <v>46327</v>
      </c>
      <c r="I9" s="26">
        <f>IF(F9="","",IF(G9="تم",IF(N(H9)&gt;F9,"تم متأخرًا","تم في الموعد"),IF($E$4&gt;F9,"متأخر","في الموعد")))</f>
        <v/>
      </c>
      <c r="K9" s="23" t="inlineStr">
        <is>
          <t>المشتريات والموردين</t>
        </is>
      </c>
      <c r="L9" s="22">
        <f>COUNTIF($B$7:$B$36,K9)</f>
        <v/>
      </c>
      <c r="M9" s="22">
        <f>COUNTIFS($B$7:$B$36,K9,$G$7:$G$36,"تم")</f>
        <v/>
      </c>
      <c r="N9" s="22">
        <f>COUNTIFS($B$7:$B$36,K9,$I$7:$I$36,"متأخر")</f>
        <v/>
      </c>
    </row>
    <row r="10">
      <c r="A10" s="22">
        <f>IF(C10="","",ROW()-6)</f>
        <v/>
      </c>
      <c r="B10" s="20" t="inlineStr">
        <is>
          <t>الإيرادات والعملاء</t>
        </is>
      </c>
      <c r="C10" s="23" t="inlineStr">
        <is>
          <t>مطابقة أرصدة العملاء وتقرير أعمار الديون</t>
        </is>
      </c>
      <c r="D10" s="20" t="inlineStr">
        <is>
          <t>محاسب المبيعات</t>
        </is>
      </c>
      <c r="E10" s="24" t="n">
        <v>3</v>
      </c>
      <c r="F10" s="25">
        <f>IF(OR(C10="",E10=""),"",WORKDAY($C$4+($H$4="الجمعة والسبت"),E10)-($H$4="الجمعة والسبت"))</f>
        <v/>
      </c>
      <c r="G10" s="20" t="inlineStr">
        <is>
          <t>جارٍ</t>
        </is>
      </c>
      <c r="H10" s="19" t="n"/>
      <c r="I10" s="26">
        <f>IF(F10="","",IF(G10="تم",IF(N(H10)&gt;F10,"تم متأخرًا","تم في الموعد"),IF($E$4&gt;F10,"متأخر","في الموعد")))</f>
        <v/>
      </c>
      <c r="K10" s="23" t="inlineStr">
        <is>
          <t>المخزون</t>
        </is>
      </c>
      <c r="L10" s="22">
        <f>COUNTIF($B$7:$B$36,K10)</f>
        <v/>
      </c>
      <c r="M10" s="22">
        <f>COUNTIFS($B$7:$B$36,K10,$G$7:$G$36,"تم")</f>
        <v/>
      </c>
      <c r="N10" s="22">
        <f>COUNTIFS($B$7:$B$36,K10,$I$7:$I$36,"متأخر")</f>
        <v/>
      </c>
    </row>
    <row r="11">
      <c r="A11" s="22">
        <f>IF(C11="","",ROW()-6)</f>
        <v/>
      </c>
      <c r="B11" s="20" t="inlineStr">
        <is>
          <t>الإيرادات والعملاء</t>
        </is>
      </c>
      <c r="C11" s="23" t="inlineStr">
        <is>
          <t>حساب مخصص الخسائر الائتمانية المتوقعة</t>
        </is>
      </c>
      <c r="D11" s="20" t="inlineStr">
        <is>
          <t>رئيس الحسابات</t>
        </is>
      </c>
      <c r="E11" s="24" t="n">
        <v>4</v>
      </c>
      <c r="F11" s="25">
        <f>IF(OR(C11="",E11=""),"",WORKDAY($C$4+($H$4="الجمعة والسبت"),E11)-($H$4="الجمعة والسبت"))</f>
        <v/>
      </c>
      <c r="G11" s="20" t="inlineStr">
        <is>
          <t>لم يبدأ</t>
        </is>
      </c>
      <c r="H11" s="19" t="n"/>
      <c r="I11" s="26">
        <f>IF(F11="","",IF(G11="تم",IF(N(H11)&gt;F11,"تم متأخرًا","تم في الموعد"),IF($E$4&gt;F11,"متأخر","في الموعد")))</f>
        <v/>
      </c>
      <c r="K11" s="23" t="inlineStr">
        <is>
          <t>الرواتب</t>
        </is>
      </c>
      <c r="L11" s="22">
        <f>COUNTIF($B$7:$B$36,K11)</f>
        <v/>
      </c>
      <c r="M11" s="22">
        <f>COUNTIFS($B$7:$B$36,K11,$G$7:$G$36,"تم")</f>
        <v/>
      </c>
      <c r="N11" s="22">
        <f>COUNTIFS($B$7:$B$36,K11,$I$7:$I$36,"متأخر")</f>
        <v/>
      </c>
    </row>
    <row r="12">
      <c r="A12" s="22">
        <f>IF(C12="","",ROW()-6)</f>
        <v/>
      </c>
      <c r="B12" s="20" t="inlineStr">
        <is>
          <t>المشتريات والموردين</t>
        </is>
      </c>
      <c r="C12" s="23" t="inlineStr">
        <is>
          <t>استحقاق البضاعة المستلمة غير المفوترة</t>
        </is>
      </c>
      <c r="D12" s="20" t="inlineStr">
        <is>
          <t>محاسب الموردين</t>
        </is>
      </c>
      <c r="E12" s="24" t="n">
        <v>2</v>
      </c>
      <c r="F12" s="25">
        <f>IF(OR(C12="",E12=""),"",WORKDAY($C$4+($H$4="الجمعة والسبت"),E12)-($H$4="الجمعة والسبت"))</f>
        <v/>
      </c>
      <c r="G12" s="20" t="inlineStr">
        <is>
          <t>تم</t>
        </is>
      </c>
      <c r="H12" s="19" t="n">
        <v>46328</v>
      </c>
      <c r="I12" s="26">
        <f>IF(F12="","",IF(G12="تم",IF(N(H12)&gt;F12,"تم متأخرًا","تم في الموعد"),IF($E$4&gt;F12,"متأخر","في الموعد")))</f>
        <v/>
      </c>
      <c r="K12" s="23" t="inlineStr">
        <is>
          <t>الأصول الثابتة</t>
        </is>
      </c>
      <c r="L12" s="22">
        <f>COUNTIF($B$7:$B$36,K12)</f>
        <v/>
      </c>
      <c r="M12" s="22">
        <f>COUNTIFS($B$7:$B$36,K12,$G$7:$G$36,"تم")</f>
        <v/>
      </c>
      <c r="N12" s="22">
        <f>COUNTIFS($B$7:$B$36,K12,$I$7:$I$36,"متأخر")</f>
        <v/>
      </c>
    </row>
    <row r="13">
      <c r="A13" s="22">
        <f>IF(C13="","",ROW()-6)</f>
        <v/>
      </c>
      <c r="B13" s="20" t="inlineStr">
        <is>
          <t>المشتريات والموردين</t>
        </is>
      </c>
      <c r="C13" s="23" t="inlineStr">
        <is>
          <t>مطابقة كشوف حسابات الموردين</t>
        </is>
      </c>
      <c r="D13" s="20" t="inlineStr">
        <is>
          <t>محاسب الموردين</t>
        </is>
      </c>
      <c r="E13" s="24" t="n">
        <v>3</v>
      </c>
      <c r="F13" s="25">
        <f>IF(OR(C13="",E13=""),"",WORKDAY($C$4+($H$4="الجمعة والسبت"),E13)-($H$4="الجمعة والسبت"))</f>
        <v/>
      </c>
      <c r="G13" s="20" t="inlineStr">
        <is>
          <t>لم يبدأ</t>
        </is>
      </c>
      <c r="H13" s="19" t="n"/>
      <c r="I13" s="26">
        <f>IF(F13="","",IF(G13="تم",IF(N(H13)&gt;F13,"تم متأخرًا","تم في الموعد"),IF($E$4&gt;F13,"متأخر","في الموعد")))</f>
        <v/>
      </c>
      <c r="K13" s="23" t="inlineStr">
        <is>
          <t>المستحقات والمقدمات</t>
        </is>
      </c>
      <c r="L13" s="22">
        <f>COUNTIF($B$7:$B$36,K13)</f>
        <v/>
      </c>
      <c r="M13" s="22">
        <f>COUNTIFS($B$7:$B$36,K13,$G$7:$G$36,"تم")</f>
        <v/>
      </c>
      <c r="N13" s="22">
        <f>COUNTIFS($B$7:$B$36,K13,$I$7:$I$36,"متأخر")</f>
        <v/>
      </c>
    </row>
    <row r="14">
      <c r="A14" s="22">
        <f>IF(C14="","",ROW()-6)</f>
        <v/>
      </c>
      <c r="B14" s="20" t="inlineStr">
        <is>
          <t>المخزون</t>
        </is>
      </c>
      <c r="C14" s="23" t="inlineStr">
        <is>
          <t>جرد المخزون أو مطابقة الجرد المستمر</t>
        </is>
      </c>
      <c r="D14" s="20" t="inlineStr">
        <is>
          <t>أمين المخزن</t>
        </is>
      </c>
      <c r="E14" s="24" t="n">
        <v>2</v>
      </c>
      <c r="F14" s="25">
        <f>IF(OR(C14="",E14=""),"",WORKDAY($C$4+($H$4="الجمعة والسبت"),E14)-($H$4="الجمعة والسبت"))</f>
        <v/>
      </c>
      <c r="G14" s="20" t="inlineStr">
        <is>
          <t>تم</t>
        </is>
      </c>
      <c r="H14" s="19" t="n">
        <v>46328</v>
      </c>
      <c r="I14" s="26">
        <f>IF(F14="","",IF(G14="تم",IF(N(H14)&gt;F14,"تم متأخرًا","تم في الموعد"),IF($E$4&gt;F14,"متأخر","في الموعد")))</f>
        <v/>
      </c>
      <c r="K14" s="23" t="inlineStr">
        <is>
          <t>الضرائب</t>
        </is>
      </c>
      <c r="L14" s="22">
        <f>COUNTIF($B$7:$B$36,K14)</f>
        <v/>
      </c>
      <c r="M14" s="22">
        <f>COUNTIFS($B$7:$B$36,K14,$G$7:$G$36,"تم")</f>
        <v/>
      </c>
      <c r="N14" s="22">
        <f>COUNTIFS($B$7:$B$36,K14,$I$7:$I$36,"متأخر")</f>
        <v/>
      </c>
    </row>
    <row r="15">
      <c r="A15" s="22">
        <f>IF(C15="","",ROW()-6)</f>
        <v/>
      </c>
      <c r="B15" s="20" t="inlineStr">
        <is>
          <t>المخزون</t>
        </is>
      </c>
      <c r="C15" s="23" t="inlineStr">
        <is>
          <t>تسعير المنصرف ومراجعة صافي القيمة البيعية</t>
        </is>
      </c>
      <c r="D15" s="20" t="inlineStr">
        <is>
          <t>محاسب التكاليف</t>
        </is>
      </c>
      <c r="E15" s="24" t="n">
        <v>4</v>
      </c>
      <c r="F15" s="25">
        <f>IF(OR(C15="",E15=""),"",WORKDAY($C$4+($H$4="الجمعة والسبت"),E15)-($H$4="الجمعة والسبت"))</f>
        <v/>
      </c>
      <c r="G15" s="20" t="inlineStr">
        <is>
          <t>جارٍ</t>
        </is>
      </c>
      <c r="H15" s="19" t="n"/>
      <c r="I15" s="26">
        <f>IF(F15="","",IF(G15="تم",IF(N(H15)&gt;F15,"تم متأخرًا","تم في الموعد"),IF($E$4&gt;F15,"متأخر","في الموعد")))</f>
        <v/>
      </c>
      <c r="K15" s="23" t="inlineStr">
        <is>
          <t>الإقفال والتقارير</t>
        </is>
      </c>
      <c r="L15" s="22">
        <f>COUNTIF($B$7:$B$36,K15)</f>
        <v/>
      </c>
      <c r="M15" s="22">
        <f>COUNTIFS($B$7:$B$36,K15,$G$7:$G$36,"تم")</f>
        <v/>
      </c>
      <c r="N15" s="22">
        <f>COUNTIFS($B$7:$B$36,K15,$I$7:$I$36,"متأخر")</f>
        <v/>
      </c>
    </row>
    <row r="16">
      <c r="A16" s="22">
        <f>IF(C16="","",ROW()-6)</f>
        <v/>
      </c>
      <c r="B16" s="20" t="inlineStr">
        <is>
          <t>الرواتب</t>
        </is>
      </c>
      <c r="C16" s="23" t="inlineStr">
        <is>
          <t>مراجعة كشف الرواتب وقيود الاستحقاق</t>
        </is>
      </c>
      <c r="D16" s="20" t="inlineStr">
        <is>
          <t>محاسب الرواتب</t>
        </is>
      </c>
      <c r="E16" s="24" t="n">
        <v>1</v>
      </c>
      <c r="F16" s="25">
        <f>IF(OR(C16="",E16=""),"",WORKDAY($C$4+($H$4="الجمعة والسبت"),E16)-($H$4="الجمعة والسبت"))</f>
        <v/>
      </c>
      <c r="G16" s="20" t="inlineStr">
        <is>
          <t>تم</t>
        </is>
      </c>
      <c r="H16" s="19" t="n">
        <v>46327</v>
      </c>
      <c r="I16" s="26">
        <f>IF(F16="","",IF(G16="تم",IF(N(H16)&gt;F16,"تم متأخرًا","تم في الموعد"),IF($E$4&gt;F16,"متأخر","في الموعد")))</f>
        <v/>
      </c>
      <c r="K16" s="27" t="inlineStr">
        <is>
          <t>الإجمالي</t>
        </is>
      </c>
      <c r="L16" s="28">
        <f>SUM(L7:L15)</f>
        <v/>
      </c>
      <c r="M16" s="28">
        <f>SUM(M7:M15)</f>
        <v/>
      </c>
      <c r="N16" s="28">
        <f>SUM(N7:N15)</f>
        <v/>
      </c>
    </row>
    <row r="17">
      <c r="A17" s="22">
        <f>IF(C17="","",ROW()-6)</f>
        <v/>
      </c>
      <c r="B17" s="20" t="inlineStr">
        <is>
          <t>الأصول الثابتة</t>
        </is>
      </c>
      <c r="C17" s="23" t="inlineStr">
        <is>
          <t>تسجيل الإضافات والاستبعادات وقيد الإهلاك</t>
        </is>
      </c>
      <c r="D17" s="20" t="inlineStr">
        <is>
          <t>محاسب الأصول</t>
        </is>
      </c>
      <c r="E17" s="24" t="n">
        <v>3</v>
      </c>
      <c r="F17" s="25">
        <f>IF(OR(C17="",E17=""),"",WORKDAY($C$4+($H$4="الجمعة والسبت"),E17)-($H$4="الجمعة والسبت"))</f>
        <v/>
      </c>
      <c r="G17" s="20" t="inlineStr">
        <is>
          <t>تم</t>
        </is>
      </c>
      <c r="H17" s="19" t="n">
        <v>46329</v>
      </c>
      <c r="I17" s="26">
        <f>IF(F17="","",IF(G17="تم",IF(N(H17)&gt;F17,"تم متأخرًا","تم في الموعد"),IF($E$4&gt;F17,"متأخر","في الموعد")))</f>
        <v/>
      </c>
    </row>
    <row r="18">
      <c r="A18" s="22">
        <f>IF(C18="","",ROW()-6)</f>
        <v/>
      </c>
      <c r="B18" s="20" t="inlineStr">
        <is>
          <t>المستحقات والمقدمات</t>
        </is>
      </c>
      <c r="C18" s="23" t="inlineStr">
        <is>
          <t>قيود المصروفات المستحقة والمقدمة والإيرادات المؤجلة</t>
        </is>
      </c>
      <c r="D18" s="20" t="inlineStr">
        <is>
          <t>رئيس الحسابات</t>
        </is>
      </c>
      <c r="E18" s="24" t="n">
        <v>4</v>
      </c>
      <c r="F18" s="25">
        <f>IF(OR(C18="",E18=""),"",WORKDAY($C$4+($H$4="الجمعة والسبت"),E18)-($H$4="الجمعة والسبت"))</f>
        <v/>
      </c>
      <c r="G18" s="20" t="inlineStr">
        <is>
          <t>لم يبدأ</t>
        </is>
      </c>
      <c r="H18" s="19" t="n"/>
      <c r="I18" s="26">
        <f>IF(F18="","",IF(G18="تم",IF(N(H18)&gt;F18,"تم متأخرًا","تم في الموعد"),IF($E$4&gt;F18,"متأخر","في الموعد")))</f>
        <v/>
      </c>
      <c r="K18" s="18" t="inlineStr">
        <is>
          <t>نسبة الإنجاز</t>
        </is>
      </c>
      <c r="L18" s="29">
        <f>IF(COUNTA(C7:C36)=0,"",COUNTIF(G7:G36,"تم")/COUNTA(C7:C36))</f>
        <v/>
      </c>
    </row>
    <row r="19">
      <c r="A19" s="22">
        <f>IF(C19="","",ROW()-6)</f>
        <v/>
      </c>
      <c r="B19" s="20" t="inlineStr">
        <is>
          <t>الضرائب</t>
        </is>
      </c>
      <c r="C19" s="23" t="inlineStr">
        <is>
          <t>إعداد إقرار ضريبة القيمة المضافة</t>
        </is>
      </c>
      <c r="D19" s="20" t="inlineStr">
        <is>
          <t>محاسب الضرائب</t>
        </is>
      </c>
      <c r="E19" s="24" t="n">
        <v>5</v>
      </c>
      <c r="F19" s="25">
        <f>IF(OR(C19="",E19=""),"",WORKDAY($C$4+($H$4="الجمعة والسبت"),E19)-($H$4="الجمعة والسبت"))</f>
        <v/>
      </c>
      <c r="G19" s="20" t="inlineStr">
        <is>
          <t>لم يبدأ</t>
        </is>
      </c>
      <c r="H19" s="19" t="n"/>
      <c r="I19" s="26">
        <f>IF(F19="","",IF(G19="تم",IF(N(H19)&gt;F19,"تم متأخرًا","تم في الموعد"),IF($E$4&gt;F19,"متأخر","في الموعد")))</f>
        <v/>
      </c>
      <c r="K19" s="18" t="inlineStr">
        <is>
          <t>مهام مفتوحة متأخرة</t>
        </is>
      </c>
      <c r="L19" s="30">
        <f>COUNTIF(I7:I36,"متأخر")</f>
        <v/>
      </c>
    </row>
    <row r="20">
      <c r="A20" s="22">
        <f>IF(C20="","",ROW()-6)</f>
        <v/>
      </c>
      <c r="B20" s="20" t="inlineStr">
        <is>
          <t>الإقفال والتقارير</t>
        </is>
      </c>
      <c r="C20" s="23" t="inlineStr">
        <is>
          <t>مراجعة ميزان المراجعة وتحليل الحسابات المعلقة</t>
        </is>
      </c>
      <c r="D20" s="20" t="inlineStr">
        <is>
          <t>رئيس الحسابات</t>
        </is>
      </c>
      <c r="E20" s="24" t="n">
        <v>5</v>
      </c>
      <c r="F20" s="25">
        <f>IF(OR(C20="",E20=""),"",WORKDAY($C$4+($H$4="الجمعة والسبت"),E20)-($H$4="الجمعة والسبت"))</f>
        <v/>
      </c>
      <c r="G20" s="20" t="inlineStr">
        <is>
          <t>لم يبدأ</t>
        </is>
      </c>
      <c r="H20" s="19" t="n"/>
      <c r="I20" s="26">
        <f>IF(F20="","",IF(G20="تم",IF(N(H20)&gt;F20,"تم متأخرًا","تم في الموعد"),IF($E$4&gt;F20,"متأخر","في الموعد")))</f>
        <v/>
      </c>
      <c r="K20" s="18" t="inlineStr">
        <is>
          <t>مهام أُنجزت بعد موعدها</t>
        </is>
      </c>
      <c r="L20" s="30">
        <f>COUNTIF(I7:I36,"تم متأخرًا")</f>
        <v/>
      </c>
    </row>
    <row r="21">
      <c r="A21" s="22">
        <f>IF(C21="","",ROW()-6)</f>
        <v/>
      </c>
      <c r="B21" s="20" t="inlineStr">
        <is>
          <t>الإقفال والتقارير</t>
        </is>
      </c>
      <c r="C21" s="23" t="inlineStr">
        <is>
          <t>إعداد القوائم المالية الشهرية وتحليل الانحرافات</t>
        </is>
      </c>
      <c r="D21" s="20" t="inlineStr">
        <is>
          <t>المدير المالي</t>
        </is>
      </c>
      <c r="E21" s="24" t="n">
        <v>6</v>
      </c>
      <c r="F21" s="25">
        <f>IF(OR(C21="",E21=""),"",WORKDAY($C$4+($H$4="الجمعة والسبت"),E21)-($H$4="الجمعة والسبت"))</f>
        <v/>
      </c>
      <c r="G21" s="20" t="inlineStr">
        <is>
          <t>لم يبدأ</t>
        </is>
      </c>
      <c r="H21" s="19" t="n"/>
      <c r="I21" s="26">
        <f>IF(F21="","",IF(G21="تم",IF(N(H21)&gt;F21,"تم متأخرًا","تم في الموعد"),IF($E$4&gt;F21,"متأخر","في الموعد")))</f>
        <v/>
      </c>
      <c r="K21" s="18" t="inlineStr">
        <is>
          <t>الموعد المخطط لإنهاء الإقفال</t>
        </is>
      </c>
      <c r="L21" s="31">
        <f>MAX(F7:F36)</f>
        <v/>
      </c>
    </row>
    <row r="22">
      <c r="A22" s="22">
        <f>IF(C22="","",ROW()-6)</f>
        <v/>
      </c>
      <c r="B22" s="20" t="inlineStr">
        <is>
          <t>الإقفال والتقارير</t>
        </is>
      </c>
      <c r="C22" s="23" t="inlineStr">
        <is>
          <t>اعتماد التقارير وإقفال الفترة في النظام</t>
        </is>
      </c>
      <c r="D22" s="20" t="inlineStr">
        <is>
          <t>المدير المالي</t>
        </is>
      </c>
      <c r="E22" s="24" t="n">
        <v>7</v>
      </c>
      <c r="F22" s="25">
        <f>IF(OR(C22="",E22=""),"",WORKDAY($C$4+($H$4="الجمعة والسبت"),E22)-($H$4="الجمعة والسبت"))</f>
        <v/>
      </c>
      <c r="G22" s="20" t="inlineStr">
        <is>
          <t>لم يبدأ</t>
        </is>
      </c>
      <c r="H22" s="19" t="n"/>
      <c r="I22" s="26">
        <f>IF(F22="","",IF(G22="تم",IF(N(H22)&gt;F22,"تم متأخرًا","تم في الموعد"),IF($E$4&gt;F22,"متأخر","في الموعد")))</f>
        <v/>
      </c>
      <c r="K22" s="18" t="inlineStr">
        <is>
          <t>مدة الإقفال (يوم عمل)</t>
        </is>
      </c>
      <c r="L22" s="30">
        <f>MAX(E7:E36)</f>
        <v/>
      </c>
    </row>
    <row r="23">
      <c r="A23" s="22">
        <f>IF(C23="","",ROW()-6)</f>
        <v/>
      </c>
      <c r="B23" s="20" t="n"/>
      <c r="C23" s="23" t="n"/>
      <c r="D23" s="20" t="n"/>
      <c r="E23" s="24" t="n"/>
      <c r="F23" s="25">
        <f>IF(OR(C23="",E23=""),"",WORKDAY($C$4+($H$4="الجمعة والسبت"),E23)-($H$4="الجمعة والسبت"))</f>
        <v/>
      </c>
      <c r="G23" s="20" t="n"/>
      <c r="H23" s="19" t="n"/>
      <c r="I23" s="26">
        <f>IF(F23="","",IF(G23="تم",IF(N(H23)&gt;F23,"تم متأخرًا","تم في الموعد"),IF($E$4&gt;F23,"متأخر","في الموعد")))</f>
        <v/>
      </c>
    </row>
    <row r="24">
      <c r="A24" s="22">
        <f>IF(C24="","",ROW()-6)</f>
        <v/>
      </c>
      <c r="B24" s="20" t="n"/>
      <c r="C24" s="23" t="n"/>
      <c r="D24" s="20" t="n"/>
      <c r="E24" s="24" t="n"/>
      <c r="F24" s="25">
        <f>IF(OR(C24="",E24=""),"",WORKDAY($C$4+($H$4="الجمعة والسبت"),E24)-($H$4="الجمعة والسبت"))</f>
        <v/>
      </c>
      <c r="G24" s="20" t="n"/>
      <c r="H24" s="19" t="n"/>
      <c r="I24" s="26">
        <f>IF(F24="","",IF(G24="تم",IF(N(H24)&gt;F24,"تم متأخرًا","تم في الموعد"),IF($E$4&gt;F24,"متأخر","في الموعد")))</f>
        <v/>
      </c>
    </row>
    <row r="25">
      <c r="A25" s="22">
        <f>IF(C25="","",ROW()-6)</f>
        <v/>
      </c>
      <c r="B25" s="20" t="n"/>
      <c r="C25" s="23" t="n"/>
      <c r="D25" s="20" t="n"/>
      <c r="E25" s="24" t="n"/>
      <c r="F25" s="25">
        <f>IF(OR(C25="",E25=""),"",WORKDAY($C$4+($H$4="الجمعة والسبت"),E25)-($H$4="الجمعة والسبت"))</f>
        <v/>
      </c>
      <c r="G25" s="20" t="n"/>
      <c r="H25" s="19" t="n"/>
      <c r="I25" s="26">
        <f>IF(F25="","",IF(G25="تم",IF(N(H25)&gt;F25,"تم متأخرًا","تم في الموعد"),IF($E$4&gt;F25,"متأخر","في الموعد")))</f>
        <v/>
      </c>
    </row>
    <row r="26">
      <c r="A26" s="22">
        <f>IF(C26="","",ROW()-6)</f>
        <v/>
      </c>
      <c r="B26" s="20" t="n"/>
      <c r="C26" s="23" t="n"/>
      <c r="D26" s="20" t="n"/>
      <c r="E26" s="24" t="n"/>
      <c r="F26" s="25">
        <f>IF(OR(C26="",E26=""),"",WORKDAY($C$4+($H$4="الجمعة والسبت"),E26)-($H$4="الجمعة والسبت"))</f>
        <v/>
      </c>
      <c r="G26" s="20" t="n"/>
      <c r="H26" s="19" t="n"/>
      <c r="I26" s="26">
        <f>IF(F26="","",IF(G26="تم",IF(N(H26)&gt;F26,"تم متأخرًا","تم في الموعد"),IF($E$4&gt;F26,"متأخر","في الموعد")))</f>
        <v/>
      </c>
    </row>
    <row r="27">
      <c r="A27" s="22">
        <f>IF(C27="","",ROW()-6)</f>
        <v/>
      </c>
      <c r="B27" s="20" t="n"/>
      <c r="C27" s="23" t="n"/>
      <c r="D27" s="20" t="n"/>
      <c r="E27" s="24" t="n"/>
      <c r="F27" s="25">
        <f>IF(OR(C27="",E27=""),"",WORKDAY($C$4+($H$4="الجمعة والسبت"),E27)-($H$4="الجمعة والسبت"))</f>
        <v/>
      </c>
      <c r="G27" s="20" t="n"/>
      <c r="H27" s="19" t="n"/>
      <c r="I27" s="26">
        <f>IF(F27="","",IF(G27="تم",IF(N(H27)&gt;F27,"تم متأخرًا","تم في الموعد"),IF($E$4&gt;F27,"متأخر","في الموعد")))</f>
        <v/>
      </c>
    </row>
    <row r="28">
      <c r="A28" s="22">
        <f>IF(C28="","",ROW()-6)</f>
        <v/>
      </c>
      <c r="B28" s="20" t="n"/>
      <c r="C28" s="23" t="n"/>
      <c r="D28" s="20" t="n"/>
      <c r="E28" s="24" t="n"/>
      <c r="F28" s="25">
        <f>IF(OR(C28="",E28=""),"",WORKDAY($C$4+($H$4="الجمعة والسبت"),E28)-($H$4="الجمعة والسبت"))</f>
        <v/>
      </c>
      <c r="G28" s="20" t="n"/>
      <c r="H28" s="19" t="n"/>
      <c r="I28" s="26">
        <f>IF(F28="","",IF(G28="تم",IF(N(H28)&gt;F28,"تم متأخرًا","تم في الموعد"),IF($E$4&gt;F28,"متأخر","في الموعد")))</f>
        <v/>
      </c>
    </row>
    <row r="29">
      <c r="A29" s="22">
        <f>IF(C29="","",ROW()-6)</f>
        <v/>
      </c>
      <c r="B29" s="20" t="n"/>
      <c r="C29" s="23" t="n"/>
      <c r="D29" s="20" t="n"/>
      <c r="E29" s="24" t="n"/>
      <c r="F29" s="25">
        <f>IF(OR(C29="",E29=""),"",WORKDAY($C$4+($H$4="الجمعة والسبت"),E29)-($H$4="الجمعة والسبت"))</f>
        <v/>
      </c>
      <c r="G29" s="20" t="n"/>
      <c r="H29" s="19" t="n"/>
      <c r="I29" s="26">
        <f>IF(F29="","",IF(G29="تم",IF(N(H29)&gt;F29,"تم متأخرًا","تم في الموعد"),IF($E$4&gt;F29,"متأخر","في الموعد")))</f>
        <v/>
      </c>
    </row>
    <row r="30">
      <c r="A30" s="22">
        <f>IF(C30="","",ROW()-6)</f>
        <v/>
      </c>
      <c r="B30" s="20" t="n"/>
      <c r="C30" s="23" t="n"/>
      <c r="D30" s="20" t="n"/>
      <c r="E30" s="24" t="n"/>
      <c r="F30" s="25">
        <f>IF(OR(C30="",E30=""),"",WORKDAY($C$4+($H$4="الجمعة والسبت"),E30)-($H$4="الجمعة والسبت"))</f>
        <v/>
      </c>
      <c r="G30" s="20" t="n"/>
      <c r="H30" s="19" t="n"/>
      <c r="I30" s="26">
        <f>IF(F30="","",IF(G30="تم",IF(N(H30)&gt;F30,"تم متأخرًا","تم في الموعد"),IF($E$4&gt;F30,"متأخر","في الموعد")))</f>
        <v/>
      </c>
    </row>
    <row r="31">
      <c r="A31" s="22">
        <f>IF(C31="","",ROW()-6)</f>
        <v/>
      </c>
      <c r="B31" s="20" t="n"/>
      <c r="C31" s="23" t="n"/>
      <c r="D31" s="20" t="n"/>
      <c r="E31" s="24" t="n"/>
      <c r="F31" s="25">
        <f>IF(OR(C31="",E31=""),"",WORKDAY($C$4+($H$4="الجمعة والسبت"),E31)-($H$4="الجمعة والسبت"))</f>
        <v/>
      </c>
      <c r="G31" s="20" t="n"/>
      <c r="H31" s="19" t="n"/>
      <c r="I31" s="26">
        <f>IF(F31="","",IF(G31="تم",IF(N(H31)&gt;F31,"تم متأخرًا","تم في الموعد"),IF($E$4&gt;F31,"متأخر","في الموعد")))</f>
        <v/>
      </c>
    </row>
    <row r="32">
      <c r="A32" s="22">
        <f>IF(C32="","",ROW()-6)</f>
        <v/>
      </c>
      <c r="B32" s="20" t="n"/>
      <c r="C32" s="23" t="n"/>
      <c r="D32" s="20" t="n"/>
      <c r="E32" s="24" t="n"/>
      <c r="F32" s="25">
        <f>IF(OR(C32="",E32=""),"",WORKDAY($C$4+($H$4="الجمعة والسبت"),E32)-($H$4="الجمعة والسبت"))</f>
        <v/>
      </c>
      <c r="G32" s="20" t="n"/>
      <c r="H32" s="19" t="n"/>
      <c r="I32" s="26">
        <f>IF(F32="","",IF(G32="تم",IF(N(H32)&gt;F32,"تم متأخرًا","تم في الموعد"),IF($E$4&gt;F32,"متأخر","في الموعد")))</f>
        <v/>
      </c>
    </row>
    <row r="33">
      <c r="A33" s="22">
        <f>IF(C33="","",ROW()-6)</f>
        <v/>
      </c>
      <c r="B33" s="20" t="n"/>
      <c r="C33" s="23" t="n"/>
      <c r="D33" s="20" t="n"/>
      <c r="E33" s="24" t="n"/>
      <c r="F33" s="25">
        <f>IF(OR(C33="",E33=""),"",WORKDAY($C$4+($H$4="الجمعة والسبت"),E33)-($H$4="الجمعة والسبت"))</f>
        <v/>
      </c>
      <c r="G33" s="20" t="n"/>
      <c r="H33" s="19" t="n"/>
      <c r="I33" s="26">
        <f>IF(F33="","",IF(G33="تم",IF(N(H33)&gt;F33,"تم متأخرًا","تم في الموعد"),IF($E$4&gt;F33,"متأخر","في الموعد")))</f>
        <v/>
      </c>
    </row>
    <row r="34">
      <c r="A34" s="22">
        <f>IF(C34="","",ROW()-6)</f>
        <v/>
      </c>
      <c r="B34" s="20" t="n"/>
      <c r="C34" s="23" t="n"/>
      <c r="D34" s="20" t="n"/>
      <c r="E34" s="24" t="n"/>
      <c r="F34" s="25">
        <f>IF(OR(C34="",E34=""),"",WORKDAY($C$4+($H$4="الجمعة والسبت"),E34)-($H$4="الجمعة والسبت"))</f>
        <v/>
      </c>
      <c r="G34" s="20" t="n"/>
      <c r="H34" s="19" t="n"/>
      <c r="I34" s="26">
        <f>IF(F34="","",IF(G34="تم",IF(N(H34)&gt;F34,"تم متأخرًا","تم في الموعد"),IF($E$4&gt;F34,"متأخر","في الموعد")))</f>
        <v/>
      </c>
    </row>
    <row r="35">
      <c r="A35" s="22">
        <f>IF(C35="","",ROW()-6)</f>
        <v/>
      </c>
      <c r="B35" s="20" t="n"/>
      <c r="C35" s="23" t="n"/>
      <c r="D35" s="20" t="n"/>
      <c r="E35" s="24" t="n"/>
      <c r="F35" s="25">
        <f>IF(OR(C35="",E35=""),"",WORKDAY($C$4+($H$4="الجمعة والسبت"),E35)-($H$4="الجمعة والسبت"))</f>
        <v/>
      </c>
      <c r="G35" s="20" t="n"/>
      <c r="H35" s="19" t="n"/>
      <c r="I35" s="26">
        <f>IF(F35="","",IF(G35="تم",IF(N(H35)&gt;F35,"تم متأخرًا","تم في الموعد"),IF($E$4&gt;F35,"متأخر","في الموعد")))</f>
        <v/>
      </c>
    </row>
    <row r="36">
      <c r="A36" s="22">
        <f>IF(C36="","",ROW()-6)</f>
        <v/>
      </c>
      <c r="B36" s="20" t="n"/>
      <c r="C36" s="23" t="n"/>
      <c r="D36" s="20" t="n"/>
      <c r="E36" s="24" t="n"/>
      <c r="F36" s="25">
        <f>IF(OR(C36="",E36=""),"",WORKDAY($C$4+($H$4="الجمعة والسبت"),E36)-($H$4="الجمعة والسبت"))</f>
        <v/>
      </c>
      <c r="G36" s="20" t="n"/>
      <c r="H36" s="19" t="n"/>
      <c r="I36" s="26">
        <f>IF(F36="","",IF(G36="تم",IF(N(H36)&gt;F36,"تم متأخرًا","تم في الموعد"),IF($E$4&gt;F36,"متأخر","في الموعد")))</f>
        <v/>
      </c>
    </row>
  </sheetData>
  <sheetProtection selectLockedCells="0" selectUnlockedCells="0" sheet="1" objects="0" insertRows="1" insertHyperlinks="1" autoFilter="0" scenarios="0" formatColumns="0" deleteColumns="1" insertColumns="1" pivotTables="1" deleteRows="1" formatCells="0" formatRows="0" sort="0"/>
  <mergeCells count="7">
    <mergeCell ref="L18:N18"/>
    <mergeCell ref="L21:N21"/>
    <mergeCell ref="A2:N2"/>
    <mergeCell ref="L19:N19"/>
    <mergeCell ref="L22:N22"/>
    <mergeCell ref="L20:N20"/>
    <mergeCell ref="A1:N1"/>
  </mergeCells>
  <conditionalFormatting sqref="I7:I36">
    <cfRule type="expression" priority="1" dxfId="0">
      <formula>I7="متأخر"</formula>
    </cfRule>
    <cfRule type="expression" priority="2" dxfId="1">
      <formula>I7="تم متأخرًا"</formula>
    </cfRule>
    <cfRule type="expression" priority="3" dxfId="2">
      <formula>I7="تم في الموعد"</formula>
    </cfRule>
  </conditionalFormatting>
  <dataValidations count="3">
    <dataValidation sqref="H4" showDropDown="0" showInputMessage="0" showErrorMessage="0" allowBlank="1" type="list">
      <formula1>"الجمعة والسبت,السبت والأحد"</formula1>
    </dataValidation>
    <dataValidation sqref="G7:G36" showDropDown="0" showInputMessage="0" showErrorMessage="0" allowBlank="1" type="list">
      <formula1>"تم,جارٍ,لم يبدأ"</formula1>
    </dataValidation>
    <dataValidation sqref="B7:B36" showDropDown="0" showInputMessage="0" showErrorMessage="0" allowBlank="1" type="list">
      <formula1>$K$7:$K$15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2026-10-28T05:09:58Z</dcterms:created>
  <dcterms:modified xmlns:dcterms="http://purl.org/dc/terms/" xmlns:xsi="http://www.w3.org/2001/XMLSchema-instance" xsi:type="dcterms:W3CDTF">2026-10-28T05:09:58Z</dcterms:modified>
</cp:coreProperties>
</file>