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ة السنوية" sheetId="3" state="visible" r:id="rId3"/>
  </sheets>
  <definedNames/>
  <calcPr calcId="124519" fullCalcOnLoad="1"/>
</workbook>
</file>

<file path=xl/styles.xml><?xml version="1.0" encoding="utf-8"?>
<styleSheet xmlns="http://schemas.openxmlformats.org/spreadsheetml/2006/main">
  <numFmts count="2">
    <numFmt numFmtId="164" formatCode="#,##0;[Red]-#,##0"/>
    <numFmt numFmtId="165" formatCode=";;;"/>
  </numFmts>
  <fonts count="19">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FFFFFF"/>
      <sz val="8"/>
    </font>
    <font>
      <name val="Arial"/>
      <b val="1"/>
      <color rgb="0014213D"/>
      <sz val="11"/>
    </font>
    <font>
      <name val="Arial"/>
      <b val="1"/>
      <color rgb="00FFFFFF"/>
      <sz val="12"/>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hair">
        <color rgb="00E3E5EA"/>
      </left>
      <right style="hair">
        <color rgb="00E3E5EA"/>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1" fontId="10" fillId="4" borderId="2" applyAlignment="1" applyProtection="1" pivotButton="0" quotePrefix="0" xfId="0">
      <alignment horizontal="center" vertical="center"/>
      <protection locked="0" hidden="0"/>
    </xf>
    <xf numFmtId="0" fontId="0" fillId="0" borderId="5" pivotButton="0" quotePrefix="0" xfId="0"/>
    <xf numFmtId="0" fontId="15" fillId="2" borderId="2" applyAlignment="1" pivotButton="0" quotePrefix="0" xfId="0">
      <alignment horizontal="center" vertical="center" wrapText="1"/>
    </xf>
    <xf numFmtId="0" fontId="16"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9" fontId="10" fillId="4" borderId="2" applyAlignment="1" applyProtection="1" pivotButton="0" quotePrefix="0" xfId="0">
      <alignment horizontal="center" vertical="center"/>
      <protection locked="0" hidden="0"/>
    </xf>
    <xf numFmtId="0" fontId="10" fillId="0" borderId="2" applyAlignment="1" pivotButton="0" quotePrefix="0" xfId="0">
      <alignment horizontal="center" vertical="center"/>
    </xf>
    <xf numFmtId="165" fontId="10" fillId="0" borderId="6" applyAlignment="1" pivotButton="0" quotePrefix="0" xfId="0">
      <alignment horizontal="center" vertical="center"/>
    </xf>
    <xf numFmtId="164" fontId="10" fillId="0" borderId="2" applyAlignment="1" pivotButton="0" quotePrefix="0" xfId="0">
      <alignment horizontal="center" vertical="center"/>
    </xf>
    <xf numFmtId="0" fontId="17" fillId="5" borderId="7" applyAlignment="1" pivotButton="0" quotePrefix="0" xfId="0">
      <alignment horizontal="right" vertical="center" wrapText="1"/>
    </xf>
    <xf numFmtId="0" fontId="17" fillId="5" borderId="7" pivotButton="0" quotePrefix="0" xfId="0"/>
    <xf numFmtId="164" fontId="17" fillId="5" borderId="7" applyAlignment="1" pivotButton="0" quotePrefix="0" xfId="0">
      <alignment horizontal="center" vertical="center"/>
    </xf>
    <xf numFmtId="9" fontId="17" fillId="5" borderId="7" applyAlignment="1" pivotButton="0" quotePrefix="0" xfId="0">
      <alignment horizontal="center" vertical="center"/>
    </xf>
    <xf numFmtId="0" fontId="18" fillId="3" borderId="0" pivotButton="0" quotePrefix="0" xfId="0"/>
    <xf numFmtId="1" fontId="14" fillId="0" borderId="2" applyAlignment="1" pivotButton="0" quotePrefix="0" xfId="0">
      <alignment horizontal="center" vertical="center"/>
    </xf>
  </cellXfs>
  <cellStyles count="1">
    <cellStyle name="Normal" xfId="0" builtinId="0" hidden="0"/>
  </cellStyles>
  <dxfs count="5">
    <dxf>
      <fill>
        <patternFill patternType="solid">
          <fgColor rgb="00B08D57"/>
        </patternFill>
      </fill>
    </dxf>
    <dxf>
      <fill>
        <patternFill patternType="solid">
          <fgColor rgb="008A9BB8"/>
        </patternFill>
      </fill>
    </dxf>
    <dxf>
      <font>
        <name val="Arial"/>
        <b val="1"/>
        <color rgb="009C0006"/>
      </font>
      <fill>
        <patternFill patternType="solid">
          <fgColor rgb="00F8D7DA"/>
        </patternFill>
      </fill>
    </dxf>
    <dxf>
      <font>
        <name val="Arial"/>
        <b val="1"/>
        <color rgb="00274E13"/>
      </font>
      <fill>
        <patternFill patternType="solid">
          <fgColor rgb="00D9EAD3"/>
        </patternFill>
      </fill>
    </dxf>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خطة القسم السنوية</t>
        </is>
      </c>
    </row>
    <row r="2" ht="4" customHeight="1">
      <c r="A2" s="9" t="n"/>
    </row>
    <row r="4" ht="22" customHeight="1">
      <c r="B4" s="10" t="inlineStr">
        <is>
          <t>فكرة القالب</t>
        </is>
      </c>
    </row>
    <row r="5" ht="50" customHeight="1">
      <c r="A5" s="11" t="inlineStr">
        <is>
          <t>•</t>
        </is>
      </c>
      <c r="B5" s="12" t="inlineStr">
        <is>
          <t>خطة سنوية لأي إدارة أو قسم: الأهداف، والأنشطة لكل هدف، والمسؤول، ومؤشر الإنجاز، وشهر البداية والنهاية، والموازنة. يرسم القالب خطًا زمنيًا للأشهر الاثني عشر، ويوزع موازنة كل نشاط على الأرباع حسب أشهره، ويحدد حالة كل نشاط مقارنة بالشهر الحالي.</t>
        </is>
      </c>
    </row>
    <row r="6" ht="22" customHeight="1">
      <c r="B6" s="10" t="inlineStr">
        <is>
          <t>خطوات الاستخدام</t>
        </is>
      </c>
    </row>
    <row r="7" ht="18" customHeight="1">
      <c r="A7" s="11" t="inlineStr">
        <is>
          <t>•</t>
        </is>
      </c>
      <c r="B7" s="12" t="inlineStr">
        <is>
          <t>اكتب اسم الإدارة والسنة ورقم الشهر الحالي (1 إلى 12) الذي تتابع عنده التنفيذ.</t>
        </is>
      </c>
    </row>
    <row r="8" ht="34" customHeight="1">
      <c r="A8" s="11" t="inlineStr">
        <is>
          <t>•</t>
        </is>
      </c>
      <c r="B8" s="12" t="inlineStr">
        <is>
          <t>لكل نشاط: الهدف الذي يخدمه، والنشاط، والمسؤول، ومؤشر الإنجاز، وشهر البداية والنهاية بالأرقام، والموازنة، ونسبة الإنجاز الفعلية.</t>
        </is>
      </c>
    </row>
    <row r="9" ht="34" customHeight="1">
      <c r="A9" s="11" t="inlineStr">
        <is>
          <t>•</t>
        </is>
      </c>
      <c r="B9" s="12" t="inlineStr">
        <is>
          <t>الحالة: «مكتمل» عند 100%، و«لم يبدأ» قبل شهر البداية، و«متأخر» إذا كان الإنجاز أقل من المتوقع حتى الشهر الحالي (التوزيع منتظم على أشهر النشاط)، و«في الموعد» فيما عدا ذلك.</t>
        </is>
      </c>
    </row>
    <row r="10" ht="22" customHeight="1">
      <c r="B10" s="10" t="inlineStr">
        <is>
          <t>ملاحظات</t>
        </is>
      </c>
    </row>
    <row r="11" ht="34" customHeight="1">
      <c r="A11" s="11" t="inlineStr">
        <is>
          <t>•</t>
        </is>
      </c>
      <c r="B11" s="12" t="inlineStr">
        <is>
          <t>الموازنة تُوزع بالتساوي على أشهر النشاط ثم تُجمع لكل ربع؛ إذا كان الصرف غير منتظم فعدّل التوزيع يدويًا في نسخة منفصلة. الخط الزمني: الرمادي مدة النشاط، والذهبي الجزء المنجز.</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Y33"/>
  <sheetViews>
    <sheetView showGridLines="0" rightToLeft="1" workbookViewId="0">
      <pane xSplit="4" ySplit="6" topLeftCell="E7" activePane="bottomRight" state="frozen"/>
      <selection pane="topRight"/>
      <selection pane="bottomLeft"/>
      <selection pane="bottomRight" activeCell="A1" sqref="A1"/>
    </sheetView>
  </sheetViews>
  <sheetFormatPr baseColWidth="8" defaultRowHeight="15"/>
  <cols>
    <col width="20" customWidth="1" min="1" max="1"/>
    <col width="34" customWidth="1" min="2" max="2"/>
    <col width="13" customWidth="1" min="3" max="3"/>
    <col width="22" customWidth="1" min="4" max="4"/>
    <col width="6" customWidth="1" min="5" max="5"/>
    <col width="6" customWidth="1" min="6" max="6"/>
    <col width="11" customWidth="1" min="7" max="7"/>
    <col width="9" customWidth="1" min="8" max="8"/>
    <col width="10"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10" customWidth="1" min="22" max="22"/>
    <col width="10" customWidth="1" min="23" max="23"/>
    <col width="10" customWidth="1" min="24" max="24"/>
    <col width="10" customWidth="1" min="25" max="25"/>
  </cols>
  <sheetData>
    <row r="1" ht="30" customHeight="1">
      <c r="A1" s="15" t="inlineStr">
        <is>
          <t>الخطة السنوية للإدارة</t>
        </is>
      </c>
      <c r="B1" s="16" t="n"/>
      <c r="C1" s="16" t="n"/>
      <c r="D1" s="16" t="n"/>
      <c r="E1" s="16" t="n"/>
      <c r="F1" s="16" t="n"/>
      <c r="G1" s="16" t="n"/>
      <c r="H1" s="16" t="n"/>
      <c r="I1" s="16" t="n"/>
      <c r="J1" s="16" t="n"/>
      <c r="K1" s="16" t="n"/>
      <c r="L1" s="16" t="n"/>
      <c r="M1" s="16" t="n"/>
      <c r="N1" s="16" t="n"/>
      <c r="O1" s="16" t="n"/>
      <c r="P1" s="16" t="n"/>
      <c r="Q1" s="16" t="n"/>
      <c r="R1" s="16" t="n"/>
      <c r="S1" s="16" t="n"/>
      <c r="T1" s="16" t="n"/>
      <c r="U1" s="16" t="n"/>
      <c r="V1" s="16" t="n"/>
      <c r="W1" s="16" t="n"/>
      <c r="X1" s="16" t="n"/>
      <c r="Y1" s="16" t="n"/>
    </row>
    <row r="2" ht="30" customHeight="1">
      <c r="A2" s="17" t="inlineStr">
        <is>
          <t>الأشهر بالأرقام (1 = يناير). الموازنة تُوزع على الأرباع حسب أشهر كل نشاط.</t>
        </is>
      </c>
    </row>
    <row r="4">
      <c r="A4" s="18" t="inlineStr">
        <is>
          <t>الإدارة</t>
        </is>
      </c>
      <c r="B4" s="19" t="inlineStr">
        <is>
          <t>الإدارة المالية</t>
        </is>
      </c>
      <c r="C4" s="18" t="inlineStr">
        <is>
          <t>السنة</t>
        </is>
      </c>
      <c r="D4" s="20" t="n">
        <v>2026</v>
      </c>
      <c r="E4" s="18" t="inlineStr">
        <is>
          <t>الشهر الحالي</t>
        </is>
      </c>
      <c r="F4" s="21" t="n"/>
      <c r="G4" s="20" t="n">
        <v>10</v>
      </c>
    </row>
    <row r="6" ht="34" customHeight="1">
      <c r="A6" s="22" t="inlineStr">
        <is>
          <t>الهدف</t>
        </is>
      </c>
      <c r="B6" s="22" t="inlineStr">
        <is>
          <t>النشاط / المبادرة</t>
        </is>
      </c>
      <c r="C6" s="22" t="inlineStr">
        <is>
          <t>المسؤول</t>
        </is>
      </c>
      <c r="D6" s="22" t="inlineStr">
        <is>
          <t>مؤشر الإنجاز</t>
        </is>
      </c>
      <c r="E6" s="22" t="inlineStr">
        <is>
          <t>من</t>
        </is>
      </c>
      <c r="F6" s="22" t="inlineStr">
        <is>
          <t>إلى</t>
        </is>
      </c>
      <c r="G6" s="22" t="inlineStr">
        <is>
          <t>الموازنة</t>
        </is>
      </c>
      <c r="H6" s="22" t="inlineStr">
        <is>
          <t>الإنجاز</t>
        </is>
      </c>
      <c r="I6" s="22" t="inlineStr">
        <is>
          <t>الحالة</t>
        </is>
      </c>
      <c r="J6" s="23" t="n">
        <v>1</v>
      </c>
      <c r="K6" s="23" t="n">
        <v>2</v>
      </c>
      <c r="L6" s="23" t="n">
        <v>3</v>
      </c>
      <c r="M6" s="23" t="n">
        <v>4</v>
      </c>
      <c r="N6" s="23" t="n">
        <v>5</v>
      </c>
      <c r="O6" s="23" t="n">
        <v>6</v>
      </c>
      <c r="P6" s="23" t="n">
        <v>7</v>
      </c>
      <c r="Q6" s="23" t="n">
        <v>8</v>
      </c>
      <c r="R6" s="23" t="n">
        <v>9</v>
      </c>
      <c r="S6" s="23" t="n">
        <v>10</v>
      </c>
      <c r="T6" s="23" t="n">
        <v>11</v>
      </c>
      <c r="U6" s="23" t="n">
        <v>12</v>
      </c>
      <c r="V6" s="22" t="inlineStr">
        <is>
          <t>الربع 1</t>
        </is>
      </c>
      <c r="W6" s="22" t="inlineStr">
        <is>
          <t>الربع 2</t>
        </is>
      </c>
      <c r="X6" s="22" t="inlineStr">
        <is>
          <t>الربع 3</t>
        </is>
      </c>
      <c r="Y6" s="22" t="inlineStr">
        <is>
          <t>الربع 4</t>
        </is>
      </c>
    </row>
    <row r="7">
      <c r="A7" s="19" t="inlineStr">
        <is>
          <t>تسريع الإقفال والتقارير</t>
        </is>
      </c>
      <c r="B7" s="19" t="inlineStr">
        <is>
          <t>إعداد قائمة إقفال شهرية وتوزيع المسؤوليات</t>
        </is>
      </c>
      <c r="C7" s="24" t="inlineStr">
        <is>
          <t>رئيس الحسابات</t>
        </is>
      </c>
      <c r="D7" s="19" t="inlineStr">
        <is>
          <t>الإقفال خلال 5 أيام عمل</t>
        </is>
      </c>
      <c r="E7" s="20" t="n">
        <v>1</v>
      </c>
      <c r="F7" s="20" t="n">
        <v>2</v>
      </c>
      <c r="G7" s="25" t="n">
        <v>5000</v>
      </c>
      <c r="H7" s="26" t="n">
        <v>1</v>
      </c>
      <c r="I7" s="27">
        <f>IF(OR(E7="",F7=""),"",IF(N(H7)&gt;=1,"مكتمل",IF($G$4&lt;E7,"لم يبدأ",IF(N(H7)&lt;MIN(1,($G$4-E7+1)/(F7-E7+1))-0.0001,"متأخر","في الموعد"))))</f>
        <v/>
      </c>
      <c r="J7" s="28">
        <f>IF(OR($E7="",$F7=""),"",IF(AND(J$6&gt;=$E7,J$6&lt;=$F7),IF(J$6&lt;=$E7-1+($F7-$E7+1)*N($H7)+0.0001,2,1),""))</f>
        <v/>
      </c>
      <c r="K7" s="28">
        <f>IF(OR($E7="",$F7=""),"",IF(AND(K$6&gt;=$E7,K$6&lt;=$F7),IF(K$6&lt;=$E7-1+($F7-$E7+1)*N($H7)+0.0001,2,1),""))</f>
        <v/>
      </c>
      <c r="L7" s="28">
        <f>IF(OR($E7="",$F7=""),"",IF(AND(L$6&gt;=$E7,L$6&lt;=$F7),IF(L$6&lt;=$E7-1+($F7-$E7+1)*N($H7)+0.0001,2,1),""))</f>
        <v/>
      </c>
      <c r="M7" s="28">
        <f>IF(OR($E7="",$F7=""),"",IF(AND(M$6&gt;=$E7,M$6&lt;=$F7),IF(M$6&lt;=$E7-1+($F7-$E7+1)*N($H7)+0.0001,2,1),""))</f>
        <v/>
      </c>
      <c r="N7" s="28">
        <f>IF(OR($E7="",$F7=""),"",IF(AND(N$6&gt;=$E7,N$6&lt;=$F7),IF(N$6&lt;=$E7-1+($F7-$E7+1)*N($H7)+0.0001,2,1),""))</f>
        <v/>
      </c>
      <c r="O7" s="28">
        <f>IF(OR($E7="",$F7=""),"",IF(AND(O$6&gt;=$E7,O$6&lt;=$F7),IF(O$6&lt;=$E7-1+($F7-$E7+1)*N($H7)+0.0001,2,1),""))</f>
        <v/>
      </c>
      <c r="P7" s="28">
        <f>IF(OR($E7="",$F7=""),"",IF(AND(P$6&gt;=$E7,P$6&lt;=$F7),IF(P$6&lt;=$E7-1+($F7-$E7+1)*N($H7)+0.0001,2,1),""))</f>
        <v/>
      </c>
      <c r="Q7" s="28">
        <f>IF(OR($E7="",$F7=""),"",IF(AND(Q$6&gt;=$E7,Q$6&lt;=$F7),IF(Q$6&lt;=$E7-1+($F7-$E7+1)*N($H7)+0.0001,2,1),""))</f>
        <v/>
      </c>
      <c r="R7" s="28">
        <f>IF(OR($E7="",$F7=""),"",IF(AND(R$6&gt;=$E7,R$6&lt;=$F7),IF(R$6&lt;=$E7-1+($F7-$E7+1)*N($H7)+0.0001,2,1),""))</f>
        <v/>
      </c>
      <c r="S7" s="28">
        <f>IF(OR($E7="",$F7=""),"",IF(AND(S$6&gt;=$E7,S$6&lt;=$F7),IF(S$6&lt;=$E7-1+($F7-$E7+1)*N($H7)+0.0001,2,1),""))</f>
        <v/>
      </c>
      <c r="T7" s="28">
        <f>IF(OR($E7="",$F7=""),"",IF(AND(T$6&gt;=$E7,T$6&lt;=$F7),IF(T$6&lt;=$E7-1+($F7-$E7+1)*N($H7)+0.0001,2,1),""))</f>
        <v/>
      </c>
      <c r="U7" s="28">
        <f>IF(OR($E7="",$F7=""),"",IF(AND(U$6&gt;=$E7,U$6&lt;=$F7),IF(U$6&lt;=$E7-1+($F7-$E7+1)*N($H7)+0.0001,2,1),""))</f>
        <v/>
      </c>
      <c r="V7" s="29">
        <f>IF(OR($G7="",$E7="",$F7=""),"",$G7*MAX(0,MIN($F7,3)-MAX($E7,1)+1)/($F7-$E7+1))</f>
        <v/>
      </c>
      <c r="W7" s="29">
        <f>IF(OR($G7="",$E7="",$F7=""),"",$G7*MAX(0,MIN($F7,6)-MAX($E7,4)+1)/($F7-$E7+1))</f>
        <v/>
      </c>
      <c r="X7" s="29">
        <f>IF(OR($G7="",$E7="",$F7=""),"",$G7*MAX(0,MIN($F7,9)-MAX($E7,7)+1)/($F7-$E7+1))</f>
        <v/>
      </c>
      <c r="Y7" s="29">
        <f>IF(OR($G7="",$E7="",$F7=""),"",$G7*MAX(0,MIN($F7,12)-MAX($E7,10)+1)/($F7-$E7+1))</f>
        <v/>
      </c>
    </row>
    <row r="8">
      <c r="A8" s="19" t="inlineStr">
        <is>
          <t>تسريع الإقفال والتقارير</t>
        </is>
      </c>
      <c r="B8" s="19" t="inlineStr">
        <is>
          <t>أتمتة التقارير الشهرية للإدارة</t>
        </is>
      </c>
      <c r="C8" s="24" t="inlineStr">
        <is>
          <t>المدير المالي</t>
        </is>
      </c>
      <c r="D8" s="19" t="inlineStr">
        <is>
          <t>التقرير قبل يوم 7 من الشهر</t>
        </is>
      </c>
      <c r="E8" s="20" t="n">
        <v>3</v>
      </c>
      <c r="F8" s="20" t="n">
        <v>6</v>
      </c>
      <c r="G8" s="25" t="n">
        <v>40000</v>
      </c>
      <c r="H8" s="26" t="n">
        <v>1</v>
      </c>
      <c r="I8" s="27">
        <f>IF(OR(E8="",F8=""),"",IF(N(H8)&gt;=1,"مكتمل",IF($G$4&lt;E8,"لم يبدأ",IF(N(H8)&lt;MIN(1,($G$4-E8+1)/(F8-E8+1))-0.0001,"متأخر","في الموعد"))))</f>
        <v/>
      </c>
      <c r="J8" s="28">
        <f>IF(OR($E8="",$F8=""),"",IF(AND(J$6&gt;=$E8,J$6&lt;=$F8),IF(J$6&lt;=$E8-1+($F8-$E8+1)*N($H8)+0.0001,2,1),""))</f>
        <v/>
      </c>
      <c r="K8" s="28">
        <f>IF(OR($E8="",$F8=""),"",IF(AND(K$6&gt;=$E8,K$6&lt;=$F8),IF(K$6&lt;=$E8-1+($F8-$E8+1)*N($H8)+0.0001,2,1),""))</f>
        <v/>
      </c>
      <c r="L8" s="28">
        <f>IF(OR($E8="",$F8=""),"",IF(AND(L$6&gt;=$E8,L$6&lt;=$F8),IF(L$6&lt;=$E8-1+($F8-$E8+1)*N($H8)+0.0001,2,1),""))</f>
        <v/>
      </c>
      <c r="M8" s="28">
        <f>IF(OR($E8="",$F8=""),"",IF(AND(M$6&gt;=$E8,M$6&lt;=$F8),IF(M$6&lt;=$E8-1+($F8-$E8+1)*N($H8)+0.0001,2,1),""))</f>
        <v/>
      </c>
      <c r="N8" s="28">
        <f>IF(OR($E8="",$F8=""),"",IF(AND(N$6&gt;=$E8,N$6&lt;=$F8),IF(N$6&lt;=$E8-1+($F8-$E8+1)*N($H8)+0.0001,2,1),""))</f>
        <v/>
      </c>
      <c r="O8" s="28">
        <f>IF(OR($E8="",$F8=""),"",IF(AND(O$6&gt;=$E8,O$6&lt;=$F8),IF(O$6&lt;=$E8-1+($F8-$E8+1)*N($H8)+0.0001,2,1),""))</f>
        <v/>
      </c>
      <c r="P8" s="28">
        <f>IF(OR($E8="",$F8=""),"",IF(AND(P$6&gt;=$E8,P$6&lt;=$F8),IF(P$6&lt;=$E8-1+($F8-$E8+1)*N($H8)+0.0001,2,1),""))</f>
        <v/>
      </c>
      <c r="Q8" s="28">
        <f>IF(OR($E8="",$F8=""),"",IF(AND(Q$6&gt;=$E8,Q$6&lt;=$F8),IF(Q$6&lt;=$E8-1+($F8-$E8+1)*N($H8)+0.0001,2,1),""))</f>
        <v/>
      </c>
      <c r="R8" s="28">
        <f>IF(OR($E8="",$F8=""),"",IF(AND(R$6&gt;=$E8,R$6&lt;=$F8),IF(R$6&lt;=$E8-1+($F8-$E8+1)*N($H8)+0.0001,2,1),""))</f>
        <v/>
      </c>
      <c r="S8" s="28">
        <f>IF(OR($E8="",$F8=""),"",IF(AND(S$6&gt;=$E8,S$6&lt;=$F8),IF(S$6&lt;=$E8-1+($F8-$E8+1)*N($H8)+0.0001,2,1),""))</f>
        <v/>
      </c>
      <c r="T8" s="28">
        <f>IF(OR($E8="",$F8=""),"",IF(AND(T$6&gt;=$E8,T$6&lt;=$F8),IF(T$6&lt;=$E8-1+($F8-$E8+1)*N($H8)+0.0001,2,1),""))</f>
        <v/>
      </c>
      <c r="U8" s="28">
        <f>IF(OR($E8="",$F8=""),"",IF(AND(U$6&gt;=$E8,U$6&lt;=$F8),IF(U$6&lt;=$E8-1+($F8-$E8+1)*N($H8)+0.0001,2,1),""))</f>
        <v/>
      </c>
      <c r="V8" s="29">
        <f>IF(OR($G8="",$E8="",$F8=""),"",$G8*MAX(0,MIN($F8,3)-MAX($E8,1)+1)/($F8-$E8+1))</f>
        <v/>
      </c>
      <c r="W8" s="29">
        <f>IF(OR($G8="",$E8="",$F8=""),"",$G8*MAX(0,MIN($F8,6)-MAX($E8,4)+1)/($F8-$E8+1))</f>
        <v/>
      </c>
      <c r="X8" s="29">
        <f>IF(OR($G8="",$E8="",$F8=""),"",$G8*MAX(0,MIN($F8,9)-MAX($E8,7)+1)/($F8-$E8+1))</f>
        <v/>
      </c>
      <c r="Y8" s="29">
        <f>IF(OR($G8="",$E8="",$F8=""),"",$G8*MAX(0,MIN($F8,12)-MAX($E8,10)+1)/($F8-$E8+1))</f>
        <v/>
      </c>
    </row>
    <row r="9">
      <c r="A9" s="19" t="inlineStr">
        <is>
          <t>ضبط التكاليف</t>
        </is>
      </c>
      <c r="B9" s="19" t="inlineStr">
        <is>
          <t>إعداد الموازنة التقديرية للسنة القادمة</t>
        </is>
      </c>
      <c r="C9" s="24" t="inlineStr">
        <is>
          <t>المدير المالي</t>
        </is>
      </c>
      <c r="D9" s="19" t="inlineStr">
        <is>
          <t>اعتماد الموازنة قبل 15 ديسمبر</t>
        </is>
      </c>
      <c r="E9" s="20" t="n">
        <v>9</v>
      </c>
      <c r="F9" s="20" t="n">
        <v>12</v>
      </c>
      <c r="G9" s="25" t="n">
        <v>10000</v>
      </c>
      <c r="H9" s="26" t="n">
        <v>0.5</v>
      </c>
      <c r="I9" s="27">
        <f>IF(OR(E9="",F9=""),"",IF(N(H9)&gt;=1,"مكتمل",IF($G$4&lt;E9,"لم يبدأ",IF(N(H9)&lt;MIN(1,($G$4-E9+1)/(F9-E9+1))-0.0001,"متأخر","في الموعد"))))</f>
        <v/>
      </c>
      <c r="J9" s="28">
        <f>IF(OR($E9="",$F9=""),"",IF(AND(J$6&gt;=$E9,J$6&lt;=$F9),IF(J$6&lt;=$E9-1+($F9-$E9+1)*N($H9)+0.0001,2,1),""))</f>
        <v/>
      </c>
      <c r="K9" s="28">
        <f>IF(OR($E9="",$F9=""),"",IF(AND(K$6&gt;=$E9,K$6&lt;=$F9),IF(K$6&lt;=$E9-1+($F9-$E9+1)*N($H9)+0.0001,2,1),""))</f>
        <v/>
      </c>
      <c r="L9" s="28">
        <f>IF(OR($E9="",$F9=""),"",IF(AND(L$6&gt;=$E9,L$6&lt;=$F9),IF(L$6&lt;=$E9-1+($F9-$E9+1)*N($H9)+0.0001,2,1),""))</f>
        <v/>
      </c>
      <c r="M9" s="28">
        <f>IF(OR($E9="",$F9=""),"",IF(AND(M$6&gt;=$E9,M$6&lt;=$F9),IF(M$6&lt;=$E9-1+($F9-$E9+1)*N($H9)+0.0001,2,1),""))</f>
        <v/>
      </c>
      <c r="N9" s="28">
        <f>IF(OR($E9="",$F9=""),"",IF(AND(N$6&gt;=$E9,N$6&lt;=$F9),IF(N$6&lt;=$E9-1+($F9-$E9+1)*N($H9)+0.0001,2,1),""))</f>
        <v/>
      </c>
      <c r="O9" s="28">
        <f>IF(OR($E9="",$F9=""),"",IF(AND(O$6&gt;=$E9,O$6&lt;=$F9),IF(O$6&lt;=$E9-1+($F9-$E9+1)*N($H9)+0.0001,2,1),""))</f>
        <v/>
      </c>
      <c r="P9" s="28">
        <f>IF(OR($E9="",$F9=""),"",IF(AND(P$6&gt;=$E9,P$6&lt;=$F9),IF(P$6&lt;=$E9-1+($F9-$E9+1)*N($H9)+0.0001,2,1),""))</f>
        <v/>
      </c>
      <c r="Q9" s="28">
        <f>IF(OR($E9="",$F9=""),"",IF(AND(Q$6&gt;=$E9,Q$6&lt;=$F9),IF(Q$6&lt;=$E9-1+($F9-$E9+1)*N($H9)+0.0001,2,1),""))</f>
        <v/>
      </c>
      <c r="R9" s="28">
        <f>IF(OR($E9="",$F9=""),"",IF(AND(R$6&gt;=$E9,R$6&lt;=$F9),IF(R$6&lt;=$E9-1+($F9-$E9+1)*N($H9)+0.0001,2,1),""))</f>
        <v/>
      </c>
      <c r="S9" s="28">
        <f>IF(OR($E9="",$F9=""),"",IF(AND(S$6&gt;=$E9,S$6&lt;=$F9),IF(S$6&lt;=$E9-1+($F9-$E9+1)*N($H9)+0.0001,2,1),""))</f>
        <v/>
      </c>
      <c r="T9" s="28">
        <f>IF(OR($E9="",$F9=""),"",IF(AND(T$6&gt;=$E9,T$6&lt;=$F9),IF(T$6&lt;=$E9-1+($F9-$E9+1)*N($H9)+0.0001,2,1),""))</f>
        <v/>
      </c>
      <c r="U9" s="28">
        <f>IF(OR($E9="",$F9=""),"",IF(AND(U$6&gt;=$E9,U$6&lt;=$F9),IF(U$6&lt;=$E9-1+($F9-$E9+1)*N($H9)+0.0001,2,1),""))</f>
        <v/>
      </c>
      <c r="V9" s="29">
        <f>IF(OR($G9="",$E9="",$F9=""),"",$G9*MAX(0,MIN($F9,3)-MAX($E9,1)+1)/($F9-$E9+1))</f>
        <v/>
      </c>
      <c r="W9" s="29">
        <f>IF(OR($G9="",$E9="",$F9=""),"",$G9*MAX(0,MIN($F9,6)-MAX($E9,4)+1)/($F9-$E9+1))</f>
        <v/>
      </c>
      <c r="X9" s="29">
        <f>IF(OR($G9="",$E9="",$F9=""),"",$G9*MAX(0,MIN($F9,9)-MAX($E9,7)+1)/($F9-$E9+1))</f>
        <v/>
      </c>
      <c r="Y9" s="29">
        <f>IF(OR($G9="",$E9="",$F9=""),"",$G9*MAX(0,MIN($F9,12)-MAX($E9,10)+1)/($F9-$E9+1))</f>
        <v/>
      </c>
    </row>
    <row r="10">
      <c r="A10" s="19" t="inlineStr">
        <is>
          <t>ضبط التكاليف</t>
        </is>
      </c>
      <c r="B10" s="19" t="inlineStr">
        <is>
          <t>تحليل انحرافات المصروفات ربع سنويًا</t>
        </is>
      </c>
      <c r="C10" s="24" t="inlineStr">
        <is>
          <t>محاسب التكاليف</t>
        </is>
      </c>
      <c r="D10" s="19" t="inlineStr">
        <is>
          <t>4 تقارير انحرافات</t>
        </is>
      </c>
      <c r="E10" s="20" t="n">
        <v>1</v>
      </c>
      <c r="F10" s="20" t="n">
        <v>12</v>
      </c>
      <c r="G10" s="25" t="n">
        <v>8000</v>
      </c>
      <c r="H10" s="26" t="n">
        <v>0.85</v>
      </c>
      <c r="I10" s="27">
        <f>IF(OR(E10="",F10=""),"",IF(N(H10)&gt;=1,"مكتمل",IF($G$4&lt;E10,"لم يبدأ",IF(N(H10)&lt;MIN(1,($G$4-E10+1)/(F10-E10+1))-0.0001,"متأخر","في الموعد"))))</f>
        <v/>
      </c>
      <c r="J10" s="28">
        <f>IF(OR($E10="",$F10=""),"",IF(AND(J$6&gt;=$E10,J$6&lt;=$F10),IF(J$6&lt;=$E10-1+($F10-$E10+1)*N($H10)+0.0001,2,1),""))</f>
        <v/>
      </c>
      <c r="K10" s="28">
        <f>IF(OR($E10="",$F10=""),"",IF(AND(K$6&gt;=$E10,K$6&lt;=$F10),IF(K$6&lt;=$E10-1+($F10-$E10+1)*N($H10)+0.0001,2,1),""))</f>
        <v/>
      </c>
      <c r="L10" s="28">
        <f>IF(OR($E10="",$F10=""),"",IF(AND(L$6&gt;=$E10,L$6&lt;=$F10),IF(L$6&lt;=$E10-1+($F10-$E10+1)*N($H10)+0.0001,2,1),""))</f>
        <v/>
      </c>
      <c r="M10" s="28">
        <f>IF(OR($E10="",$F10=""),"",IF(AND(M$6&gt;=$E10,M$6&lt;=$F10),IF(M$6&lt;=$E10-1+($F10-$E10+1)*N($H10)+0.0001,2,1),""))</f>
        <v/>
      </c>
      <c r="N10" s="28">
        <f>IF(OR($E10="",$F10=""),"",IF(AND(N$6&gt;=$E10,N$6&lt;=$F10),IF(N$6&lt;=$E10-1+($F10-$E10+1)*N($H10)+0.0001,2,1),""))</f>
        <v/>
      </c>
      <c r="O10" s="28">
        <f>IF(OR($E10="",$F10=""),"",IF(AND(O$6&gt;=$E10,O$6&lt;=$F10),IF(O$6&lt;=$E10-1+($F10-$E10+1)*N($H10)+0.0001,2,1),""))</f>
        <v/>
      </c>
      <c r="P10" s="28">
        <f>IF(OR($E10="",$F10=""),"",IF(AND(P$6&gt;=$E10,P$6&lt;=$F10),IF(P$6&lt;=$E10-1+($F10-$E10+1)*N($H10)+0.0001,2,1),""))</f>
        <v/>
      </c>
      <c r="Q10" s="28">
        <f>IF(OR($E10="",$F10=""),"",IF(AND(Q$6&gt;=$E10,Q$6&lt;=$F10),IF(Q$6&lt;=$E10-1+($F10-$E10+1)*N($H10)+0.0001,2,1),""))</f>
        <v/>
      </c>
      <c r="R10" s="28">
        <f>IF(OR($E10="",$F10=""),"",IF(AND(R$6&gt;=$E10,R$6&lt;=$F10),IF(R$6&lt;=$E10-1+($F10-$E10+1)*N($H10)+0.0001,2,1),""))</f>
        <v/>
      </c>
      <c r="S10" s="28">
        <f>IF(OR($E10="",$F10=""),"",IF(AND(S$6&gt;=$E10,S$6&lt;=$F10),IF(S$6&lt;=$E10-1+($F10-$E10+1)*N($H10)+0.0001,2,1),""))</f>
        <v/>
      </c>
      <c r="T10" s="28">
        <f>IF(OR($E10="",$F10=""),"",IF(AND(T$6&gt;=$E10,T$6&lt;=$F10),IF(T$6&lt;=$E10-1+($F10-$E10+1)*N($H10)+0.0001,2,1),""))</f>
        <v/>
      </c>
      <c r="U10" s="28">
        <f>IF(OR($E10="",$F10=""),"",IF(AND(U$6&gt;=$E10,U$6&lt;=$F10),IF(U$6&lt;=$E10-1+($F10-$E10+1)*N($H10)+0.0001,2,1),""))</f>
        <v/>
      </c>
      <c r="V10" s="29">
        <f>IF(OR($G10="",$E10="",$F10=""),"",$G10*MAX(0,MIN($F10,3)-MAX($E10,1)+1)/($F10-$E10+1))</f>
        <v/>
      </c>
      <c r="W10" s="29">
        <f>IF(OR($G10="",$E10="",$F10=""),"",$G10*MAX(0,MIN($F10,6)-MAX($E10,4)+1)/($F10-$E10+1))</f>
        <v/>
      </c>
      <c r="X10" s="29">
        <f>IF(OR($G10="",$E10="",$F10=""),"",$G10*MAX(0,MIN($F10,9)-MAX($E10,7)+1)/($F10-$E10+1))</f>
        <v/>
      </c>
      <c r="Y10" s="29">
        <f>IF(OR($G10="",$E10="",$F10=""),"",$G10*MAX(0,MIN($F10,12)-MAX($E10,10)+1)/($F10-$E10+1))</f>
        <v/>
      </c>
    </row>
    <row r="11">
      <c r="A11" s="19" t="inlineStr">
        <is>
          <t>تحسين التحصيل</t>
        </is>
      </c>
      <c r="B11" s="19" t="inlineStr">
        <is>
          <t>مراجعة سياسة الائتمان وحدود العملاء</t>
        </is>
      </c>
      <c r="C11" s="24" t="inlineStr">
        <is>
          <t>مدير الائتمان</t>
        </is>
      </c>
      <c r="D11" s="19" t="inlineStr">
        <is>
          <t>فترة تحصيل 60 يومًا</t>
        </is>
      </c>
      <c r="E11" s="20" t="n">
        <v>2</v>
      </c>
      <c r="F11" s="20" t="n">
        <v>4</v>
      </c>
      <c r="G11" s="25" t="n">
        <v>6000</v>
      </c>
      <c r="H11" s="26" t="n">
        <v>1</v>
      </c>
      <c r="I11" s="27">
        <f>IF(OR(E11="",F11=""),"",IF(N(H11)&gt;=1,"مكتمل",IF($G$4&lt;E11,"لم يبدأ",IF(N(H11)&lt;MIN(1,($G$4-E11+1)/(F11-E11+1))-0.0001,"متأخر","في الموعد"))))</f>
        <v/>
      </c>
      <c r="J11" s="28">
        <f>IF(OR($E11="",$F11=""),"",IF(AND(J$6&gt;=$E11,J$6&lt;=$F11),IF(J$6&lt;=$E11-1+($F11-$E11+1)*N($H11)+0.0001,2,1),""))</f>
        <v/>
      </c>
      <c r="K11" s="28">
        <f>IF(OR($E11="",$F11=""),"",IF(AND(K$6&gt;=$E11,K$6&lt;=$F11),IF(K$6&lt;=$E11-1+($F11-$E11+1)*N($H11)+0.0001,2,1),""))</f>
        <v/>
      </c>
      <c r="L11" s="28">
        <f>IF(OR($E11="",$F11=""),"",IF(AND(L$6&gt;=$E11,L$6&lt;=$F11),IF(L$6&lt;=$E11-1+($F11-$E11+1)*N($H11)+0.0001,2,1),""))</f>
        <v/>
      </c>
      <c r="M11" s="28">
        <f>IF(OR($E11="",$F11=""),"",IF(AND(M$6&gt;=$E11,M$6&lt;=$F11),IF(M$6&lt;=$E11-1+($F11-$E11+1)*N($H11)+0.0001,2,1),""))</f>
        <v/>
      </c>
      <c r="N11" s="28">
        <f>IF(OR($E11="",$F11=""),"",IF(AND(N$6&gt;=$E11,N$6&lt;=$F11),IF(N$6&lt;=$E11-1+($F11-$E11+1)*N($H11)+0.0001,2,1),""))</f>
        <v/>
      </c>
      <c r="O11" s="28">
        <f>IF(OR($E11="",$F11=""),"",IF(AND(O$6&gt;=$E11,O$6&lt;=$F11),IF(O$6&lt;=$E11-1+($F11-$E11+1)*N($H11)+0.0001,2,1),""))</f>
        <v/>
      </c>
      <c r="P11" s="28">
        <f>IF(OR($E11="",$F11=""),"",IF(AND(P$6&gt;=$E11,P$6&lt;=$F11),IF(P$6&lt;=$E11-1+($F11-$E11+1)*N($H11)+0.0001,2,1),""))</f>
        <v/>
      </c>
      <c r="Q11" s="28">
        <f>IF(OR($E11="",$F11=""),"",IF(AND(Q$6&gt;=$E11,Q$6&lt;=$F11),IF(Q$6&lt;=$E11-1+($F11-$E11+1)*N($H11)+0.0001,2,1),""))</f>
        <v/>
      </c>
      <c r="R11" s="28">
        <f>IF(OR($E11="",$F11=""),"",IF(AND(R$6&gt;=$E11,R$6&lt;=$F11),IF(R$6&lt;=$E11-1+($F11-$E11+1)*N($H11)+0.0001,2,1),""))</f>
        <v/>
      </c>
      <c r="S11" s="28">
        <f>IF(OR($E11="",$F11=""),"",IF(AND(S$6&gt;=$E11,S$6&lt;=$F11),IF(S$6&lt;=$E11-1+($F11-$E11+1)*N($H11)+0.0001,2,1),""))</f>
        <v/>
      </c>
      <c r="T11" s="28">
        <f>IF(OR($E11="",$F11=""),"",IF(AND(T$6&gt;=$E11,T$6&lt;=$F11),IF(T$6&lt;=$E11-1+($F11-$E11+1)*N($H11)+0.0001,2,1),""))</f>
        <v/>
      </c>
      <c r="U11" s="28">
        <f>IF(OR($E11="",$F11=""),"",IF(AND(U$6&gt;=$E11,U$6&lt;=$F11),IF(U$6&lt;=$E11-1+($F11-$E11+1)*N($H11)+0.0001,2,1),""))</f>
        <v/>
      </c>
      <c r="V11" s="29">
        <f>IF(OR($G11="",$E11="",$F11=""),"",$G11*MAX(0,MIN($F11,3)-MAX($E11,1)+1)/($F11-$E11+1))</f>
        <v/>
      </c>
      <c r="W11" s="29">
        <f>IF(OR($G11="",$E11="",$F11=""),"",$G11*MAX(0,MIN($F11,6)-MAX($E11,4)+1)/($F11-$E11+1))</f>
        <v/>
      </c>
      <c r="X11" s="29">
        <f>IF(OR($G11="",$E11="",$F11=""),"",$G11*MAX(0,MIN($F11,9)-MAX($E11,7)+1)/($F11-$E11+1))</f>
        <v/>
      </c>
      <c r="Y11" s="29">
        <f>IF(OR($G11="",$E11="",$F11=""),"",$G11*MAX(0,MIN($F11,12)-MAX($E11,10)+1)/($F11-$E11+1))</f>
        <v/>
      </c>
    </row>
    <row r="12">
      <c r="A12" s="19" t="inlineStr">
        <is>
          <t>تحسين التحصيل</t>
        </is>
      </c>
      <c r="B12" s="19" t="inlineStr">
        <is>
          <t>تقرير أعمار ديون أسبوعي ومتابعة المتأخرات</t>
        </is>
      </c>
      <c r="C12" s="24" t="inlineStr">
        <is>
          <t>محاسب العملاء</t>
        </is>
      </c>
      <c r="D12" s="19" t="inlineStr">
        <is>
          <t>ديون متأخرة أقل من 10%</t>
        </is>
      </c>
      <c r="E12" s="20" t="n">
        <v>5</v>
      </c>
      <c r="F12" s="20" t="n">
        <v>12</v>
      </c>
      <c r="G12" s="25" t="n">
        <v>12000</v>
      </c>
      <c r="H12" s="26" t="n">
        <v>0.6</v>
      </c>
      <c r="I12" s="27">
        <f>IF(OR(E12="",F12=""),"",IF(N(H12)&gt;=1,"مكتمل",IF($G$4&lt;E12,"لم يبدأ",IF(N(H12)&lt;MIN(1,($G$4-E12+1)/(F12-E12+1))-0.0001,"متأخر","في الموعد"))))</f>
        <v/>
      </c>
      <c r="J12" s="28">
        <f>IF(OR($E12="",$F12=""),"",IF(AND(J$6&gt;=$E12,J$6&lt;=$F12),IF(J$6&lt;=$E12-1+($F12-$E12+1)*N($H12)+0.0001,2,1),""))</f>
        <v/>
      </c>
      <c r="K12" s="28">
        <f>IF(OR($E12="",$F12=""),"",IF(AND(K$6&gt;=$E12,K$6&lt;=$F12),IF(K$6&lt;=$E12-1+($F12-$E12+1)*N($H12)+0.0001,2,1),""))</f>
        <v/>
      </c>
      <c r="L12" s="28">
        <f>IF(OR($E12="",$F12=""),"",IF(AND(L$6&gt;=$E12,L$6&lt;=$F12),IF(L$6&lt;=$E12-1+($F12-$E12+1)*N($H12)+0.0001,2,1),""))</f>
        <v/>
      </c>
      <c r="M12" s="28">
        <f>IF(OR($E12="",$F12=""),"",IF(AND(M$6&gt;=$E12,M$6&lt;=$F12),IF(M$6&lt;=$E12-1+($F12-$E12+1)*N($H12)+0.0001,2,1),""))</f>
        <v/>
      </c>
      <c r="N12" s="28">
        <f>IF(OR($E12="",$F12=""),"",IF(AND(N$6&gt;=$E12,N$6&lt;=$F12),IF(N$6&lt;=$E12-1+($F12-$E12+1)*N($H12)+0.0001,2,1),""))</f>
        <v/>
      </c>
      <c r="O12" s="28">
        <f>IF(OR($E12="",$F12=""),"",IF(AND(O$6&gt;=$E12,O$6&lt;=$F12),IF(O$6&lt;=$E12-1+($F12-$E12+1)*N($H12)+0.0001,2,1),""))</f>
        <v/>
      </c>
      <c r="P12" s="28">
        <f>IF(OR($E12="",$F12=""),"",IF(AND(P$6&gt;=$E12,P$6&lt;=$F12),IF(P$6&lt;=$E12-1+($F12-$E12+1)*N($H12)+0.0001,2,1),""))</f>
        <v/>
      </c>
      <c r="Q12" s="28">
        <f>IF(OR($E12="",$F12=""),"",IF(AND(Q$6&gt;=$E12,Q$6&lt;=$F12),IF(Q$6&lt;=$E12-1+($F12-$E12+1)*N($H12)+0.0001,2,1),""))</f>
        <v/>
      </c>
      <c r="R12" s="28">
        <f>IF(OR($E12="",$F12=""),"",IF(AND(R$6&gt;=$E12,R$6&lt;=$F12),IF(R$6&lt;=$E12-1+($F12-$E12+1)*N($H12)+0.0001,2,1),""))</f>
        <v/>
      </c>
      <c r="S12" s="28">
        <f>IF(OR($E12="",$F12=""),"",IF(AND(S$6&gt;=$E12,S$6&lt;=$F12),IF(S$6&lt;=$E12-1+($F12-$E12+1)*N($H12)+0.0001,2,1),""))</f>
        <v/>
      </c>
      <c r="T12" s="28">
        <f>IF(OR($E12="",$F12=""),"",IF(AND(T$6&gt;=$E12,T$6&lt;=$F12),IF(T$6&lt;=$E12-1+($F12-$E12+1)*N($H12)+0.0001,2,1),""))</f>
        <v/>
      </c>
      <c r="U12" s="28">
        <f>IF(OR($E12="",$F12=""),"",IF(AND(U$6&gt;=$E12,U$6&lt;=$F12),IF(U$6&lt;=$E12-1+($F12-$E12+1)*N($H12)+0.0001,2,1),""))</f>
        <v/>
      </c>
      <c r="V12" s="29">
        <f>IF(OR($G12="",$E12="",$F12=""),"",$G12*MAX(0,MIN($F12,3)-MAX($E12,1)+1)/($F12-$E12+1))</f>
        <v/>
      </c>
      <c r="W12" s="29">
        <f>IF(OR($G12="",$E12="",$F12=""),"",$G12*MAX(0,MIN($F12,6)-MAX($E12,4)+1)/($F12-$E12+1))</f>
        <v/>
      </c>
      <c r="X12" s="29">
        <f>IF(OR($G12="",$E12="",$F12=""),"",$G12*MAX(0,MIN($F12,9)-MAX($E12,7)+1)/($F12-$E12+1))</f>
        <v/>
      </c>
      <c r="Y12" s="29">
        <f>IF(OR($G12="",$E12="",$F12=""),"",$G12*MAX(0,MIN($F12,12)-MAX($E12,10)+1)/($F12-$E12+1))</f>
        <v/>
      </c>
    </row>
    <row r="13">
      <c r="A13" s="19" t="inlineStr">
        <is>
          <t>الالتزام الضريبي</t>
        </is>
      </c>
      <c r="B13" s="19" t="inlineStr">
        <is>
          <t>تطبيق الفاتورة الإلكترونية على الفروع</t>
        </is>
      </c>
      <c r="C13" s="24" t="inlineStr">
        <is>
          <t>محاسب الضرائب</t>
        </is>
      </c>
      <c r="D13" s="19" t="inlineStr">
        <is>
          <t>100% فواتير إلكترونية</t>
        </is>
      </c>
      <c r="E13" s="20" t="n">
        <v>3</v>
      </c>
      <c r="F13" s="20" t="n">
        <v>7</v>
      </c>
      <c r="G13" s="25" t="n">
        <v>35000</v>
      </c>
      <c r="H13" s="26" t="n">
        <v>1</v>
      </c>
      <c r="I13" s="27">
        <f>IF(OR(E13="",F13=""),"",IF(N(H13)&gt;=1,"مكتمل",IF($G$4&lt;E13,"لم يبدأ",IF(N(H13)&lt;MIN(1,($G$4-E13+1)/(F13-E13+1))-0.0001,"متأخر","في الموعد"))))</f>
        <v/>
      </c>
      <c r="J13" s="28">
        <f>IF(OR($E13="",$F13=""),"",IF(AND(J$6&gt;=$E13,J$6&lt;=$F13),IF(J$6&lt;=$E13-1+($F13-$E13+1)*N($H13)+0.0001,2,1),""))</f>
        <v/>
      </c>
      <c r="K13" s="28">
        <f>IF(OR($E13="",$F13=""),"",IF(AND(K$6&gt;=$E13,K$6&lt;=$F13),IF(K$6&lt;=$E13-1+($F13-$E13+1)*N($H13)+0.0001,2,1),""))</f>
        <v/>
      </c>
      <c r="L13" s="28">
        <f>IF(OR($E13="",$F13=""),"",IF(AND(L$6&gt;=$E13,L$6&lt;=$F13),IF(L$6&lt;=$E13-1+($F13-$E13+1)*N($H13)+0.0001,2,1),""))</f>
        <v/>
      </c>
      <c r="M13" s="28">
        <f>IF(OR($E13="",$F13=""),"",IF(AND(M$6&gt;=$E13,M$6&lt;=$F13),IF(M$6&lt;=$E13-1+($F13-$E13+1)*N($H13)+0.0001,2,1),""))</f>
        <v/>
      </c>
      <c r="N13" s="28">
        <f>IF(OR($E13="",$F13=""),"",IF(AND(N$6&gt;=$E13,N$6&lt;=$F13),IF(N$6&lt;=$E13-1+($F13-$E13+1)*N($H13)+0.0001,2,1),""))</f>
        <v/>
      </c>
      <c r="O13" s="28">
        <f>IF(OR($E13="",$F13=""),"",IF(AND(O$6&gt;=$E13,O$6&lt;=$F13),IF(O$6&lt;=$E13-1+($F13-$E13+1)*N($H13)+0.0001,2,1),""))</f>
        <v/>
      </c>
      <c r="P13" s="28">
        <f>IF(OR($E13="",$F13=""),"",IF(AND(P$6&gt;=$E13,P$6&lt;=$F13),IF(P$6&lt;=$E13-1+($F13-$E13+1)*N($H13)+0.0001,2,1),""))</f>
        <v/>
      </c>
      <c r="Q13" s="28">
        <f>IF(OR($E13="",$F13=""),"",IF(AND(Q$6&gt;=$E13,Q$6&lt;=$F13),IF(Q$6&lt;=$E13-1+($F13-$E13+1)*N($H13)+0.0001,2,1),""))</f>
        <v/>
      </c>
      <c r="R13" s="28">
        <f>IF(OR($E13="",$F13=""),"",IF(AND(R$6&gt;=$E13,R$6&lt;=$F13),IF(R$6&lt;=$E13-1+($F13-$E13+1)*N($H13)+0.0001,2,1),""))</f>
        <v/>
      </c>
      <c r="S13" s="28">
        <f>IF(OR($E13="",$F13=""),"",IF(AND(S$6&gt;=$E13,S$6&lt;=$F13),IF(S$6&lt;=$E13-1+($F13-$E13+1)*N($H13)+0.0001,2,1),""))</f>
        <v/>
      </c>
      <c r="T13" s="28">
        <f>IF(OR($E13="",$F13=""),"",IF(AND(T$6&gt;=$E13,T$6&lt;=$F13),IF(T$6&lt;=$E13-1+($F13-$E13+1)*N($H13)+0.0001,2,1),""))</f>
        <v/>
      </c>
      <c r="U13" s="28">
        <f>IF(OR($E13="",$F13=""),"",IF(AND(U$6&gt;=$E13,U$6&lt;=$F13),IF(U$6&lt;=$E13-1+($F13-$E13+1)*N($H13)+0.0001,2,1),""))</f>
        <v/>
      </c>
      <c r="V13" s="29">
        <f>IF(OR($G13="",$E13="",$F13=""),"",$G13*MAX(0,MIN($F13,3)-MAX($E13,1)+1)/($F13-$E13+1))</f>
        <v/>
      </c>
      <c r="W13" s="29">
        <f>IF(OR($G13="",$E13="",$F13=""),"",$G13*MAX(0,MIN($F13,6)-MAX($E13,4)+1)/($F13-$E13+1))</f>
        <v/>
      </c>
      <c r="X13" s="29">
        <f>IF(OR($G13="",$E13="",$F13=""),"",$G13*MAX(0,MIN($F13,9)-MAX($E13,7)+1)/($F13-$E13+1))</f>
        <v/>
      </c>
      <c r="Y13" s="29">
        <f>IF(OR($G13="",$E13="",$F13=""),"",$G13*MAX(0,MIN($F13,12)-MAX($E13,10)+1)/($F13-$E13+1))</f>
        <v/>
      </c>
    </row>
    <row r="14">
      <c r="A14" s="19" t="inlineStr">
        <is>
          <t>الالتزام الضريبي</t>
        </is>
      </c>
      <c r="B14" s="19" t="inlineStr">
        <is>
          <t>مراجعة ضريبية داخلية قبل الإقرار السنوي</t>
        </is>
      </c>
      <c r="C14" s="24" t="inlineStr">
        <is>
          <t>مستشار ضريبي</t>
        </is>
      </c>
      <c r="D14" s="19" t="inlineStr">
        <is>
          <t>صفر غرامات</t>
        </is>
      </c>
      <c r="E14" s="20" t="n">
        <v>11</v>
      </c>
      <c r="F14" s="20" t="n">
        <v>12</v>
      </c>
      <c r="G14" s="25" t="n">
        <v>24000</v>
      </c>
      <c r="H14" s="26" t="n">
        <v>0</v>
      </c>
      <c r="I14" s="27">
        <f>IF(OR(E14="",F14=""),"",IF(N(H14)&gt;=1,"مكتمل",IF($G$4&lt;E14,"لم يبدأ",IF(N(H14)&lt;MIN(1,($G$4-E14+1)/(F14-E14+1))-0.0001,"متأخر","في الموعد"))))</f>
        <v/>
      </c>
      <c r="J14" s="28">
        <f>IF(OR($E14="",$F14=""),"",IF(AND(J$6&gt;=$E14,J$6&lt;=$F14),IF(J$6&lt;=$E14-1+($F14-$E14+1)*N($H14)+0.0001,2,1),""))</f>
        <v/>
      </c>
      <c r="K14" s="28">
        <f>IF(OR($E14="",$F14=""),"",IF(AND(K$6&gt;=$E14,K$6&lt;=$F14),IF(K$6&lt;=$E14-1+($F14-$E14+1)*N($H14)+0.0001,2,1),""))</f>
        <v/>
      </c>
      <c r="L14" s="28">
        <f>IF(OR($E14="",$F14=""),"",IF(AND(L$6&gt;=$E14,L$6&lt;=$F14),IF(L$6&lt;=$E14-1+($F14-$E14+1)*N($H14)+0.0001,2,1),""))</f>
        <v/>
      </c>
      <c r="M14" s="28">
        <f>IF(OR($E14="",$F14=""),"",IF(AND(M$6&gt;=$E14,M$6&lt;=$F14),IF(M$6&lt;=$E14-1+($F14-$E14+1)*N($H14)+0.0001,2,1),""))</f>
        <v/>
      </c>
      <c r="N14" s="28">
        <f>IF(OR($E14="",$F14=""),"",IF(AND(N$6&gt;=$E14,N$6&lt;=$F14),IF(N$6&lt;=$E14-1+($F14-$E14+1)*N($H14)+0.0001,2,1),""))</f>
        <v/>
      </c>
      <c r="O14" s="28">
        <f>IF(OR($E14="",$F14=""),"",IF(AND(O$6&gt;=$E14,O$6&lt;=$F14),IF(O$6&lt;=$E14-1+($F14-$E14+1)*N($H14)+0.0001,2,1),""))</f>
        <v/>
      </c>
      <c r="P14" s="28">
        <f>IF(OR($E14="",$F14=""),"",IF(AND(P$6&gt;=$E14,P$6&lt;=$F14),IF(P$6&lt;=$E14-1+($F14-$E14+1)*N($H14)+0.0001,2,1),""))</f>
        <v/>
      </c>
      <c r="Q14" s="28">
        <f>IF(OR($E14="",$F14=""),"",IF(AND(Q$6&gt;=$E14,Q$6&lt;=$F14),IF(Q$6&lt;=$E14-1+($F14-$E14+1)*N($H14)+0.0001,2,1),""))</f>
        <v/>
      </c>
      <c r="R14" s="28">
        <f>IF(OR($E14="",$F14=""),"",IF(AND(R$6&gt;=$E14,R$6&lt;=$F14),IF(R$6&lt;=$E14-1+($F14-$E14+1)*N($H14)+0.0001,2,1),""))</f>
        <v/>
      </c>
      <c r="S14" s="28">
        <f>IF(OR($E14="",$F14=""),"",IF(AND(S$6&gt;=$E14,S$6&lt;=$F14),IF(S$6&lt;=$E14-1+($F14-$E14+1)*N($H14)+0.0001,2,1),""))</f>
        <v/>
      </c>
      <c r="T14" s="28">
        <f>IF(OR($E14="",$F14=""),"",IF(AND(T$6&gt;=$E14,T$6&lt;=$F14),IF(T$6&lt;=$E14-1+($F14-$E14+1)*N($H14)+0.0001,2,1),""))</f>
        <v/>
      </c>
      <c r="U14" s="28">
        <f>IF(OR($E14="",$F14=""),"",IF(AND(U$6&gt;=$E14,U$6&lt;=$F14),IF(U$6&lt;=$E14-1+($F14-$E14+1)*N($H14)+0.0001,2,1),""))</f>
        <v/>
      </c>
      <c r="V14" s="29">
        <f>IF(OR($G14="",$E14="",$F14=""),"",$G14*MAX(0,MIN($F14,3)-MAX($E14,1)+1)/($F14-$E14+1))</f>
        <v/>
      </c>
      <c r="W14" s="29">
        <f>IF(OR($G14="",$E14="",$F14=""),"",$G14*MAX(0,MIN($F14,6)-MAX($E14,4)+1)/($F14-$E14+1))</f>
        <v/>
      </c>
      <c r="X14" s="29">
        <f>IF(OR($G14="",$E14="",$F14=""),"",$G14*MAX(0,MIN($F14,9)-MAX($E14,7)+1)/($F14-$E14+1))</f>
        <v/>
      </c>
      <c r="Y14" s="29">
        <f>IF(OR($G14="",$E14="",$F14=""),"",$G14*MAX(0,MIN($F14,12)-MAX($E14,10)+1)/($F14-$E14+1))</f>
        <v/>
      </c>
    </row>
    <row r="15">
      <c r="A15" s="19" t="inlineStr">
        <is>
          <t>تطوير الفريق</t>
        </is>
      </c>
      <c r="B15" s="19" t="inlineStr">
        <is>
          <t>تدريب المحاسبين على IFRS وإكسيل المتقدم</t>
        </is>
      </c>
      <c r="C15" s="24" t="inlineStr">
        <is>
          <t>المدير المالي</t>
        </is>
      </c>
      <c r="D15" s="19" t="inlineStr">
        <is>
          <t>24 ساعة لكل محاسب</t>
        </is>
      </c>
      <c r="E15" s="20" t="n">
        <v>4</v>
      </c>
      <c r="F15" s="20" t="n">
        <v>12</v>
      </c>
      <c r="G15" s="25" t="n">
        <v>30000</v>
      </c>
      <c r="H15" s="26" t="n">
        <v>0.8</v>
      </c>
      <c r="I15" s="27">
        <f>IF(OR(E15="",F15=""),"",IF(N(H15)&gt;=1,"مكتمل",IF($G$4&lt;E15,"لم يبدأ",IF(N(H15)&lt;MIN(1,($G$4-E15+1)/(F15-E15+1))-0.0001,"متأخر","في الموعد"))))</f>
        <v/>
      </c>
      <c r="J15" s="28">
        <f>IF(OR($E15="",$F15=""),"",IF(AND(J$6&gt;=$E15,J$6&lt;=$F15),IF(J$6&lt;=$E15-1+($F15-$E15+1)*N($H15)+0.0001,2,1),""))</f>
        <v/>
      </c>
      <c r="K15" s="28">
        <f>IF(OR($E15="",$F15=""),"",IF(AND(K$6&gt;=$E15,K$6&lt;=$F15),IF(K$6&lt;=$E15-1+($F15-$E15+1)*N($H15)+0.0001,2,1),""))</f>
        <v/>
      </c>
      <c r="L15" s="28">
        <f>IF(OR($E15="",$F15=""),"",IF(AND(L$6&gt;=$E15,L$6&lt;=$F15),IF(L$6&lt;=$E15-1+($F15-$E15+1)*N($H15)+0.0001,2,1),""))</f>
        <v/>
      </c>
      <c r="M15" s="28">
        <f>IF(OR($E15="",$F15=""),"",IF(AND(M$6&gt;=$E15,M$6&lt;=$F15),IF(M$6&lt;=$E15-1+($F15-$E15+1)*N($H15)+0.0001,2,1),""))</f>
        <v/>
      </c>
      <c r="N15" s="28">
        <f>IF(OR($E15="",$F15=""),"",IF(AND(N$6&gt;=$E15,N$6&lt;=$F15),IF(N$6&lt;=$E15-1+($F15-$E15+1)*N($H15)+0.0001,2,1),""))</f>
        <v/>
      </c>
      <c r="O15" s="28">
        <f>IF(OR($E15="",$F15=""),"",IF(AND(O$6&gt;=$E15,O$6&lt;=$F15),IF(O$6&lt;=$E15-1+($F15-$E15+1)*N($H15)+0.0001,2,1),""))</f>
        <v/>
      </c>
      <c r="P15" s="28">
        <f>IF(OR($E15="",$F15=""),"",IF(AND(P$6&gt;=$E15,P$6&lt;=$F15),IF(P$6&lt;=$E15-1+($F15-$E15+1)*N($H15)+0.0001,2,1),""))</f>
        <v/>
      </c>
      <c r="Q15" s="28">
        <f>IF(OR($E15="",$F15=""),"",IF(AND(Q$6&gt;=$E15,Q$6&lt;=$F15),IF(Q$6&lt;=$E15-1+($F15-$E15+1)*N($H15)+0.0001,2,1),""))</f>
        <v/>
      </c>
      <c r="R15" s="28">
        <f>IF(OR($E15="",$F15=""),"",IF(AND(R$6&gt;=$E15,R$6&lt;=$F15),IF(R$6&lt;=$E15-1+($F15-$E15+1)*N($H15)+0.0001,2,1),""))</f>
        <v/>
      </c>
      <c r="S15" s="28">
        <f>IF(OR($E15="",$F15=""),"",IF(AND(S$6&gt;=$E15,S$6&lt;=$F15),IF(S$6&lt;=$E15-1+($F15-$E15+1)*N($H15)+0.0001,2,1),""))</f>
        <v/>
      </c>
      <c r="T15" s="28">
        <f>IF(OR($E15="",$F15=""),"",IF(AND(T$6&gt;=$E15,T$6&lt;=$F15),IF(T$6&lt;=$E15-1+($F15-$E15+1)*N($H15)+0.0001,2,1),""))</f>
        <v/>
      </c>
      <c r="U15" s="28">
        <f>IF(OR($E15="",$F15=""),"",IF(AND(U$6&gt;=$E15,U$6&lt;=$F15),IF(U$6&lt;=$E15-1+($F15-$E15+1)*N($H15)+0.0001,2,1),""))</f>
        <v/>
      </c>
      <c r="V15" s="29">
        <f>IF(OR($G15="",$E15="",$F15=""),"",$G15*MAX(0,MIN($F15,3)-MAX($E15,1)+1)/($F15-$E15+1))</f>
        <v/>
      </c>
      <c r="W15" s="29">
        <f>IF(OR($G15="",$E15="",$F15=""),"",$G15*MAX(0,MIN($F15,6)-MAX($E15,4)+1)/($F15-$E15+1))</f>
        <v/>
      </c>
      <c r="X15" s="29">
        <f>IF(OR($G15="",$E15="",$F15=""),"",$G15*MAX(0,MIN($F15,9)-MAX($E15,7)+1)/($F15-$E15+1))</f>
        <v/>
      </c>
      <c r="Y15" s="29">
        <f>IF(OR($G15="",$E15="",$F15=""),"",$G15*MAX(0,MIN($F15,12)-MAX($E15,10)+1)/($F15-$E15+1))</f>
        <v/>
      </c>
    </row>
    <row r="16">
      <c r="A16" s="19" t="inlineStr">
        <is>
          <t>تطوير الفريق</t>
        </is>
      </c>
      <c r="B16" s="19" t="inlineStr">
        <is>
          <t>توثيق الإجراءات وتوصيف الوظائف</t>
        </is>
      </c>
      <c r="C16" s="24" t="inlineStr">
        <is>
          <t>رئيس الحسابات</t>
        </is>
      </c>
      <c r="D16" s="19" t="inlineStr">
        <is>
          <t>دليل إجراءات معتمد</t>
        </is>
      </c>
      <c r="E16" s="20" t="n">
        <v>6</v>
      </c>
      <c r="F16" s="20" t="n">
        <v>9</v>
      </c>
      <c r="G16" s="25" t="n">
        <v>9000</v>
      </c>
      <c r="H16" s="26" t="n">
        <v>0.8</v>
      </c>
      <c r="I16" s="27">
        <f>IF(OR(E16="",F16=""),"",IF(N(H16)&gt;=1,"مكتمل",IF($G$4&lt;E16,"لم يبدأ",IF(N(H16)&lt;MIN(1,($G$4-E16+1)/(F16-E16+1))-0.0001,"متأخر","في الموعد"))))</f>
        <v/>
      </c>
      <c r="J16" s="28">
        <f>IF(OR($E16="",$F16=""),"",IF(AND(J$6&gt;=$E16,J$6&lt;=$F16),IF(J$6&lt;=$E16-1+($F16-$E16+1)*N($H16)+0.0001,2,1),""))</f>
        <v/>
      </c>
      <c r="K16" s="28">
        <f>IF(OR($E16="",$F16=""),"",IF(AND(K$6&gt;=$E16,K$6&lt;=$F16),IF(K$6&lt;=$E16-1+($F16-$E16+1)*N($H16)+0.0001,2,1),""))</f>
        <v/>
      </c>
      <c r="L16" s="28">
        <f>IF(OR($E16="",$F16=""),"",IF(AND(L$6&gt;=$E16,L$6&lt;=$F16),IF(L$6&lt;=$E16-1+($F16-$E16+1)*N($H16)+0.0001,2,1),""))</f>
        <v/>
      </c>
      <c r="M16" s="28">
        <f>IF(OR($E16="",$F16=""),"",IF(AND(M$6&gt;=$E16,M$6&lt;=$F16),IF(M$6&lt;=$E16-1+($F16-$E16+1)*N($H16)+0.0001,2,1),""))</f>
        <v/>
      </c>
      <c r="N16" s="28">
        <f>IF(OR($E16="",$F16=""),"",IF(AND(N$6&gt;=$E16,N$6&lt;=$F16),IF(N$6&lt;=$E16-1+($F16-$E16+1)*N($H16)+0.0001,2,1),""))</f>
        <v/>
      </c>
      <c r="O16" s="28">
        <f>IF(OR($E16="",$F16=""),"",IF(AND(O$6&gt;=$E16,O$6&lt;=$F16),IF(O$6&lt;=$E16-1+($F16-$E16+1)*N($H16)+0.0001,2,1),""))</f>
        <v/>
      </c>
      <c r="P16" s="28">
        <f>IF(OR($E16="",$F16=""),"",IF(AND(P$6&gt;=$E16,P$6&lt;=$F16),IF(P$6&lt;=$E16-1+($F16-$E16+1)*N($H16)+0.0001,2,1),""))</f>
        <v/>
      </c>
      <c r="Q16" s="28">
        <f>IF(OR($E16="",$F16=""),"",IF(AND(Q$6&gt;=$E16,Q$6&lt;=$F16),IF(Q$6&lt;=$E16-1+($F16-$E16+1)*N($H16)+0.0001,2,1),""))</f>
        <v/>
      </c>
      <c r="R16" s="28">
        <f>IF(OR($E16="",$F16=""),"",IF(AND(R$6&gt;=$E16,R$6&lt;=$F16),IF(R$6&lt;=$E16-1+($F16-$E16+1)*N($H16)+0.0001,2,1),""))</f>
        <v/>
      </c>
      <c r="S16" s="28">
        <f>IF(OR($E16="",$F16=""),"",IF(AND(S$6&gt;=$E16,S$6&lt;=$F16),IF(S$6&lt;=$E16-1+($F16-$E16+1)*N($H16)+0.0001,2,1),""))</f>
        <v/>
      </c>
      <c r="T16" s="28">
        <f>IF(OR($E16="",$F16=""),"",IF(AND(T$6&gt;=$E16,T$6&lt;=$F16),IF(T$6&lt;=$E16-1+($F16-$E16+1)*N($H16)+0.0001,2,1),""))</f>
        <v/>
      </c>
      <c r="U16" s="28">
        <f>IF(OR($E16="",$F16=""),"",IF(AND(U$6&gt;=$E16,U$6&lt;=$F16),IF(U$6&lt;=$E16-1+($F16-$E16+1)*N($H16)+0.0001,2,1),""))</f>
        <v/>
      </c>
      <c r="V16" s="29">
        <f>IF(OR($G16="",$E16="",$F16=""),"",$G16*MAX(0,MIN($F16,3)-MAX($E16,1)+1)/($F16-$E16+1))</f>
        <v/>
      </c>
      <c r="W16" s="29">
        <f>IF(OR($G16="",$E16="",$F16=""),"",$G16*MAX(0,MIN($F16,6)-MAX($E16,4)+1)/($F16-$E16+1))</f>
        <v/>
      </c>
      <c r="X16" s="29">
        <f>IF(OR($G16="",$E16="",$F16=""),"",$G16*MAX(0,MIN($F16,9)-MAX($E16,7)+1)/($F16-$E16+1))</f>
        <v/>
      </c>
      <c r="Y16" s="29">
        <f>IF(OR($G16="",$E16="",$F16=""),"",$G16*MAX(0,MIN($F16,12)-MAX($E16,10)+1)/($F16-$E16+1))</f>
        <v/>
      </c>
    </row>
    <row r="17">
      <c r="A17" s="19" t="n"/>
      <c r="B17" s="19" t="n"/>
      <c r="C17" s="24" t="n"/>
      <c r="D17" s="19" t="n"/>
      <c r="E17" s="20" t="n"/>
      <c r="F17" s="20" t="n"/>
      <c r="G17" s="25" t="n"/>
      <c r="H17" s="26" t="n"/>
      <c r="I17" s="27">
        <f>IF(OR(E17="",F17=""),"",IF(N(H17)&gt;=1,"مكتمل",IF($G$4&lt;E17,"لم يبدأ",IF(N(H17)&lt;MIN(1,($G$4-E17+1)/(F17-E17+1))-0.0001,"متأخر","في الموعد"))))</f>
        <v/>
      </c>
      <c r="J17" s="28">
        <f>IF(OR($E17="",$F17=""),"",IF(AND(J$6&gt;=$E17,J$6&lt;=$F17),IF(J$6&lt;=$E17-1+($F17-$E17+1)*N($H17)+0.0001,2,1),""))</f>
        <v/>
      </c>
      <c r="K17" s="28">
        <f>IF(OR($E17="",$F17=""),"",IF(AND(K$6&gt;=$E17,K$6&lt;=$F17),IF(K$6&lt;=$E17-1+($F17-$E17+1)*N($H17)+0.0001,2,1),""))</f>
        <v/>
      </c>
      <c r="L17" s="28">
        <f>IF(OR($E17="",$F17=""),"",IF(AND(L$6&gt;=$E17,L$6&lt;=$F17),IF(L$6&lt;=$E17-1+($F17-$E17+1)*N($H17)+0.0001,2,1),""))</f>
        <v/>
      </c>
      <c r="M17" s="28">
        <f>IF(OR($E17="",$F17=""),"",IF(AND(M$6&gt;=$E17,M$6&lt;=$F17),IF(M$6&lt;=$E17-1+($F17-$E17+1)*N($H17)+0.0001,2,1),""))</f>
        <v/>
      </c>
      <c r="N17" s="28">
        <f>IF(OR($E17="",$F17=""),"",IF(AND(N$6&gt;=$E17,N$6&lt;=$F17),IF(N$6&lt;=$E17-1+($F17-$E17+1)*N($H17)+0.0001,2,1),""))</f>
        <v/>
      </c>
      <c r="O17" s="28">
        <f>IF(OR($E17="",$F17=""),"",IF(AND(O$6&gt;=$E17,O$6&lt;=$F17),IF(O$6&lt;=$E17-1+($F17-$E17+1)*N($H17)+0.0001,2,1),""))</f>
        <v/>
      </c>
      <c r="P17" s="28">
        <f>IF(OR($E17="",$F17=""),"",IF(AND(P$6&gt;=$E17,P$6&lt;=$F17),IF(P$6&lt;=$E17-1+($F17-$E17+1)*N($H17)+0.0001,2,1),""))</f>
        <v/>
      </c>
      <c r="Q17" s="28">
        <f>IF(OR($E17="",$F17=""),"",IF(AND(Q$6&gt;=$E17,Q$6&lt;=$F17),IF(Q$6&lt;=$E17-1+($F17-$E17+1)*N($H17)+0.0001,2,1),""))</f>
        <v/>
      </c>
      <c r="R17" s="28">
        <f>IF(OR($E17="",$F17=""),"",IF(AND(R$6&gt;=$E17,R$6&lt;=$F17),IF(R$6&lt;=$E17-1+($F17-$E17+1)*N($H17)+0.0001,2,1),""))</f>
        <v/>
      </c>
      <c r="S17" s="28">
        <f>IF(OR($E17="",$F17=""),"",IF(AND(S$6&gt;=$E17,S$6&lt;=$F17),IF(S$6&lt;=$E17-1+($F17-$E17+1)*N($H17)+0.0001,2,1),""))</f>
        <v/>
      </c>
      <c r="T17" s="28">
        <f>IF(OR($E17="",$F17=""),"",IF(AND(T$6&gt;=$E17,T$6&lt;=$F17),IF(T$6&lt;=$E17-1+($F17-$E17+1)*N($H17)+0.0001,2,1),""))</f>
        <v/>
      </c>
      <c r="U17" s="28">
        <f>IF(OR($E17="",$F17=""),"",IF(AND(U$6&gt;=$E17,U$6&lt;=$F17),IF(U$6&lt;=$E17-1+($F17-$E17+1)*N($H17)+0.0001,2,1),""))</f>
        <v/>
      </c>
      <c r="V17" s="29">
        <f>IF(OR($G17="",$E17="",$F17=""),"",$G17*MAX(0,MIN($F17,3)-MAX($E17,1)+1)/($F17-$E17+1))</f>
        <v/>
      </c>
      <c r="W17" s="29">
        <f>IF(OR($G17="",$E17="",$F17=""),"",$G17*MAX(0,MIN($F17,6)-MAX($E17,4)+1)/($F17-$E17+1))</f>
        <v/>
      </c>
      <c r="X17" s="29">
        <f>IF(OR($G17="",$E17="",$F17=""),"",$G17*MAX(0,MIN($F17,9)-MAX($E17,7)+1)/($F17-$E17+1))</f>
        <v/>
      </c>
      <c r="Y17" s="29">
        <f>IF(OR($G17="",$E17="",$F17=""),"",$G17*MAX(0,MIN($F17,12)-MAX($E17,10)+1)/($F17-$E17+1))</f>
        <v/>
      </c>
    </row>
    <row r="18">
      <c r="A18" s="19" t="n"/>
      <c r="B18" s="19" t="n"/>
      <c r="C18" s="24" t="n"/>
      <c r="D18" s="19" t="n"/>
      <c r="E18" s="20" t="n"/>
      <c r="F18" s="20" t="n"/>
      <c r="G18" s="25" t="n"/>
      <c r="H18" s="26" t="n"/>
      <c r="I18" s="27">
        <f>IF(OR(E18="",F18=""),"",IF(N(H18)&gt;=1,"مكتمل",IF($G$4&lt;E18,"لم يبدأ",IF(N(H18)&lt;MIN(1,($G$4-E18+1)/(F18-E18+1))-0.0001,"متأخر","في الموعد"))))</f>
        <v/>
      </c>
      <c r="J18" s="28">
        <f>IF(OR($E18="",$F18=""),"",IF(AND(J$6&gt;=$E18,J$6&lt;=$F18),IF(J$6&lt;=$E18-1+($F18-$E18+1)*N($H18)+0.0001,2,1),""))</f>
        <v/>
      </c>
      <c r="K18" s="28">
        <f>IF(OR($E18="",$F18=""),"",IF(AND(K$6&gt;=$E18,K$6&lt;=$F18),IF(K$6&lt;=$E18-1+($F18-$E18+1)*N($H18)+0.0001,2,1),""))</f>
        <v/>
      </c>
      <c r="L18" s="28">
        <f>IF(OR($E18="",$F18=""),"",IF(AND(L$6&gt;=$E18,L$6&lt;=$F18),IF(L$6&lt;=$E18-1+($F18-$E18+1)*N($H18)+0.0001,2,1),""))</f>
        <v/>
      </c>
      <c r="M18" s="28">
        <f>IF(OR($E18="",$F18=""),"",IF(AND(M$6&gt;=$E18,M$6&lt;=$F18),IF(M$6&lt;=$E18-1+($F18-$E18+1)*N($H18)+0.0001,2,1),""))</f>
        <v/>
      </c>
      <c r="N18" s="28">
        <f>IF(OR($E18="",$F18=""),"",IF(AND(N$6&gt;=$E18,N$6&lt;=$F18),IF(N$6&lt;=$E18-1+($F18-$E18+1)*N($H18)+0.0001,2,1),""))</f>
        <v/>
      </c>
      <c r="O18" s="28">
        <f>IF(OR($E18="",$F18=""),"",IF(AND(O$6&gt;=$E18,O$6&lt;=$F18),IF(O$6&lt;=$E18-1+($F18-$E18+1)*N($H18)+0.0001,2,1),""))</f>
        <v/>
      </c>
      <c r="P18" s="28">
        <f>IF(OR($E18="",$F18=""),"",IF(AND(P$6&gt;=$E18,P$6&lt;=$F18),IF(P$6&lt;=$E18-1+($F18-$E18+1)*N($H18)+0.0001,2,1),""))</f>
        <v/>
      </c>
      <c r="Q18" s="28">
        <f>IF(OR($E18="",$F18=""),"",IF(AND(Q$6&gt;=$E18,Q$6&lt;=$F18),IF(Q$6&lt;=$E18-1+($F18-$E18+1)*N($H18)+0.0001,2,1),""))</f>
        <v/>
      </c>
      <c r="R18" s="28">
        <f>IF(OR($E18="",$F18=""),"",IF(AND(R$6&gt;=$E18,R$6&lt;=$F18),IF(R$6&lt;=$E18-1+($F18-$E18+1)*N($H18)+0.0001,2,1),""))</f>
        <v/>
      </c>
      <c r="S18" s="28">
        <f>IF(OR($E18="",$F18=""),"",IF(AND(S$6&gt;=$E18,S$6&lt;=$F18),IF(S$6&lt;=$E18-1+($F18-$E18+1)*N($H18)+0.0001,2,1),""))</f>
        <v/>
      </c>
      <c r="T18" s="28">
        <f>IF(OR($E18="",$F18=""),"",IF(AND(T$6&gt;=$E18,T$6&lt;=$F18),IF(T$6&lt;=$E18-1+($F18-$E18+1)*N($H18)+0.0001,2,1),""))</f>
        <v/>
      </c>
      <c r="U18" s="28">
        <f>IF(OR($E18="",$F18=""),"",IF(AND(U$6&gt;=$E18,U$6&lt;=$F18),IF(U$6&lt;=$E18-1+($F18-$E18+1)*N($H18)+0.0001,2,1),""))</f>
        <v/>
      </c>
      <c r="V18" s="29">
        <f>IF(OR($G18="",$E18="",$F18=""),"",$G18*MAX(0,MIN($F18,3)-MAX($E18,1)+1)/($F18-$E18+1))</f>
        <v/>
      </c>
      <c r="W18" s="29">
        <f>IF(OR($G18="",$E18="",$F18=""),"",$G18*MAX(0,MIN($F18,6)-MAX($E18,4)+1)/($F18-$E18+1))</f>
        <v/>
      </c>
      <c r="X18" s="29">
        <f>IF(OR($G18="",$E18="",$F18=""),"",$G18*MAX(0,MIN($F18,9)-MAX($E18,7)+1)/($F18-$E18+1))</f>
        <v/>
      </c>
      <c r="Y18" s="29">
        <f>IF(OR($G18="",$E18="",$F18=""),"",$G18*MAX(0,MIN($F18,12)-MAX($E18,10)+1)/($F18-$E18+1))</f>
        <v/>
      </c>
    </row>
    <row r="19">
      <c r="A19" s="19" t="n"/>
      <c r="B19" s="19" t="n"/>
      <c r="C19" s="24" t="n"/>
      <c r="D19" s="19" t="n"/>
      <c r="E19" s="20" t="n"/>
      <c r="F19" s="20" t="n"/>
      <c r="G19" s="25" t="n"/>
      <c r="H19" s="26" t="n"/>
      <c r="I19" s="27">
        <f>IF(OR(E19="",F19=""),"",IF(N(H19)&gt;=1,"مكتمل",IF($G$4&lt;E19,"لم يبدأ",IF(N(H19)&lt;MIN(1,($G$4-E19+1)/(F19-E19+1))-0.0001,"متأخر","في الموعد"))))</f>
        <v/>
      </c>
      <c r="J19" s="28">
        <f>IF(OR($E19="",$F19=""),"",IF(AND(J$6&gt;=$E19,J$6&lt;=$F19),IF(J$6&lt;=$E19-1+($F19-$E19+1)*N($H19)+0.0001,2,1),""))</f>
        <v/>
      </c>
      <c r="K19" s="28">
        <f>IF(OR($E19="",$F19=""),"",IF(AND(K$6&gt;=$E19,K$6&lt;=$F19),IF(K$6&lt;=$E19-1+($F19-$E19+1)*N($H19)+0.0001,2,1),""))</f>
        <v/>
      </c>
      <c r="L19" s="28">
        <f>IF(OR($E19="",$F19=""),"",IF(AND(L$6&gt;=$E19,L$6&lt;=$F19),IF(L$6&lt;=$E19-1+($F19-$E19+1)*N($H19)+0.0001,2,1),""))</f>
        <v/>
      </c>
      <c r="M19" s="28">
        <f>IF(OR($E19="",$F19=""),"",IF(AND(M$6&gt;=$E19,M$6&lt;=$F19),IF(M$6&lt;=$E19-1+($F19-$E19+1)*N($H19)+0.0001,2,1),""))</f>
        <v/>
      </c>
      <c r="N19" s="28">
        <f>IF(OR($E19="",$F19=""),"",IF(AND(N$6&gt;=$E19,N$6&lt;=$F19),IF(N$6&lt;=$E19-1+($F19-$E19+1)*N($H19)+0.0001,2,1),""))</f>
        <v/>
      </c>
      <c r="O19" s="28">
        <f>IF(OR($E19="",$F19=""),"",IF(AND(O$6&gt;=$E19,O$6&lt;=$F19),IF(O$6&lt;=$E19-1+($F19-$E19+1)*N($H19)+0.0001,2,1),""))</f>
        <v/>
      </c>
      <c r="P19" s="28">
        <f>IF(OR($E19="",$F19=""),"",IF(AND(P$6&gt;=$E19,P$6&lt;=$F19),IF(P$6&lt;=$E19-1+($F19-$E19+1)*N($H19)+0.0001,2,1),""))</f>
        <v/>
      </c>
      <c r="Q19" s="28">
        <f>IF(OR($E19="",$F19=""),"",IF(AND(Q$6&gt;=$E19,Q$6&lt;=$F19),IF(Q$6&lt;=$E19-1+($F19-$E19+1)*N($H19)+0.0001,2,1),""))</f>
        <v/>
      </c>
      <c r="R19" s="28">
        <f>IF(OR($E19="",$F19=""),"",IF(AND(R$6&gt;=$E19,R$6&lt;=$F19),IF(R$6&lt;=$E19-1+($F19-$E19+1)*N($H19)+0.0001,2,1),""))</f>
        <v/>
      </c>
      <c r="S19" s="28">
        <f>IF(OR($E19="",$F19=""),"",IF(AND(S$6&gt;=$E19,S$6&lt;=$F19),IF(S$6&lt;=$E19-1+($F19-$E19+1)*N($H19)+0.0001,2,1),""))</f>
        <v/>
      </c>
      <c r="T19" s="28">
        <f>IF(OR($E19="",$F19=""),"",IF(AND(T$6&gt;=$E19,T$6&lt;=$F19),IF(T$6&lt;=$E19-1+($F19-$E19+1)*N($H19)+0.0001,2,1),""))</f>
        <v/>
      </c>
      <c r="U19" s="28">
        <f>IF(OR($E19="",$F19=""),"",IF(AND(U$6&gt;=$E19,U$6&lt;=$F19),IF(U$6&lt;=$E19-1+($F19-$E19+1)*N($H19)+0.0001,2,1),""))</f>
        <v/>
      </c>
      <c r="V19" s="29">
        <f>IF(OR($G19="",$E19="",$F19=""),"",$G19*MAX(0,MIN($F19,3)-MAX($E19,1)+1)/($F19-$E19+1))</f>
        <v/>
      </c>
      <c r="W19" s="29">
        <f>IF(OR($G19="",$E19="",$F19=""),"",$G19*MAX(0,MIN($F19,6)-MAX($E19,4)+1)/($F19-$E19+1))</f>
        <v/>
      </c>
      <c r="X19" s="29">
        <f>IF(OR($G19="",$E19="",$F19=""),"",$G19*MAX(0,MIN($F19,9)-MAX($E19,7)+1)/($F19-$E19+1))</f>
        <v/>
      </c>
      <c r="Y19" s="29">
        <f>IF(OR($G19="",$E19="",$F19=""),"",$G19*MAX(0,MIN($F19,12)-MAX($E19,10)+1)/($F19-$E19+1))</f>
        <v/>
      </c>
    </row>
    <row r="20">
      <c r="A20" s="19" t="n"/>
      <c r="B20" s="19" t="n"/>
      <c r="C20" s="24" t="n"/>
      <c r="D20" s="19" t="n"/>
      <c r="E20" s="20" t="n"/>
      <c r="F20" s="20" t="n"/>
      <c r="G20" s="25" t="n"/>
      <c r="H20" s="26" t="n"/>
      <c r="I20" s="27">
        <f>IF(OR(E20="",F20=""),"",IF(N(H20)&gt;=1,"مكتمل",IF($G$4&lt;E20,"لم يبدأ",IF(N(H20)&lt;MIN(1,($G$4-E20+1)/(F20-E20+1))-0.0001,"متأخر","في الموعد"))))</f>
        <v/>
      </c>
      <c r="J20" s="28">
        <f>IF(OR($E20="",$F20=""),"",IF(AND(J$6&gt;=$E20,J$6&lt;=$F20),IF(J$6&lt;=$E20-1+($F20-$E20+1)*N($H20)+0.0001,2,1),""))</f>
        <v/>
      </c>
      <c r="K20" s="28">
        <f>IF(OR($E20="",$F20=""),"",IF(AND(K$6&gt;=$E20,K$6&lt;=$F20),IF(K$6&lt;=$E20-1+($F20-$E20+1)*N($H20)+0.0001,2,1),""))</f>
        <v/>
      </c>
      <c r="L20" s="28">
        <f>IF(OR($E20="",$F20=""),"",IF(AND(L$6&gt;=$E20,L$6&lt;=$F20),IF(L$6&lt;=$E20-1+($F20-$E20+1)*N($H20)+0.0001,2,1),""))</f>
        <v/>
      </c>
      <c r="M20" s="28">
        <f>IF(OR($E20="",$F20=""),"",IF(AND(M$6&gt;=$E20,M$6&lt;=$F20),IF(M$6&lt;=$E20-1+($F20-$E20+1)*N($H20)+0.0001,2,1),""))</f>
        <v/>
      </c>
      <c r="N20" s="28">
        <f>IF(OR($E20="",$F20=""),"",IF(AND(N$6&gt;=$E20,N$6&lt;=$F20),IF(N$6&lt;=$E20-1+($F20-$E20+1)*N($H20)+0.0001,2,1),""))</f>
        <v/>
      </c>
      <c r="O20" s="28">
        <f>IF(OR($E20="",$F20=""),"",IF(AND(O$6&gt;=$E20,O$6&lt;=$F20),IF(O$6&lt;=$E20-1+($F20-$E20+1)*N($H20)+0.0001,2,1),""))</f>
        <v/>
      </c>
      <c r="P20" s="28">
        <f>IF(OR($E20="",$F20=""),"",IF(AND(P$6&gt;=$E20,P$6&lt;=$F20),IF(P$6&lt;=$E20-1+($F20-$E20+1)*N($H20)+0.0001,2,1),""))</f>
        <v/>
      </c>
      <c r="Q20" s="28">
        <f>IF(OR($E20="",$F20=""),"",IF(AND(Q$6&gt;=$E20,Q$6&lt;=$F20),IF(Q$6&lt;=$E20-1+($F20-$E20+1)*N($H20)+0.0001,2,1),""))</f>
        <v/>
      </c>
      <c r="R20" s="28">
        <f>IF(OR($E20="",$F20=""),"",IF(AND(R$6&gt;=$E20,R$6&lt;=$F20),IF(R$6&lt;=$E20-1+($F20-$E20+1)*N($H20)+0.0001,2,1),""))</f>
        <v/>
      </c>
      <c r="S20" s="28">
        <f>IF(OR($E20="",$F20=""),"",IF(AND(S$6&gt;=$E20,S$6&lt;=$F20),IF(S$6&lt;=$E20-1+($F20-$E20+1)*N($H20)+0.0001,2,1),""))</f>
        <v/>
      </c>
      <c r="T20" s="28">
        <f>IF(OR($E20="",$F20=""),"",IF(AND(T$6&gt;=$E20,T$6&lt;=$F20),IF(T$6&lt;=$E20-1+($F20-$E20+1)*N($H20)+0.0001,2,1),""))</f>
        <v/>
      </c>
      <c r="U20" s="28">
        <f>IF(OR($E20="",$F20=""),"",IF(AND(U$6&gt;=$E20,U$6&lt;=$F20),IF(U$6&lt;=$E20-1+($F20-$E20+1)*N($H20)+0.0001,2,1),""))</f>
        <v/>
      </c>
      <c r="V20" s="29">
        <f>IF(OR($G20="",$E20="",$F20=""),"",$G20*MAX(0,MIN($F20,3)-MAX($E20,1)+1)/($F20-$E20+1))</f>
        <v/>
      </c>
      <c r="W20" s="29">
        <f>IF(OR($G20="",$E20="",$F20=""),"",$G20*MAX(0,MIN($F20,6)-MAX($E20,4)+1)/($F20-$E20+1))</f>
        <v/>
      </c>
      <c r="X20" s="29">
        <f>IF(OR($G20="",$E20="",$F20=""),"",$G20*MAX(0,MIN($F20,9)-MAX($E20,7)+1)/($F20-$E20+1))</f>
        <v/>
      </c>
      <c r="Y20" s="29">
        <f>IF(OR($G20="",$E20="",$F20=""),"",$G20*MAX(0,MIN($F20,12)-MAX($E20,10)+1)/($F20-$E20+1))</f>
        <v/>
      </c>
    </row>
    <row r="21">
      <c r="A21" s="19" t="n"/>
      <c r="B21" s="19" t="n"/>
      <c r="C21" s="24" t="n"/>
      <c r="D21" s="19" t="n"/>
      <c r="E21" s="20" t="n"/>
      <c r="F21" s="20" t="n"/>
      <c r="G21" s="25" t="n"/>
      <c r="H21" s="26" t="n"/>
      <c r="I21" s="27">
        <f>IF(OR(E21="",F21=""),"",IF(N(H21)&gt;=1,"مكتمل",IF($G$4&lt;E21,"لم يبدأ",IF(N(H21)&lt;MIN(1,($G$4-E21+1)/(F21-E21+1))-0.0001,"متأخر","في الموعد"))))</f>
        <v/>
      </c>
      <c r="J21" s="28">
        <f>IF(OR($E21="",$F21=""),"",IF(AND(J$6&gt;=$E21,J$6&lt;=$F21),IF(J$6&lt;=$E21-1+($F21-$E21+1)*N($H21)+0.0001,2,1),""))</f>
        <v/>
      </c>
      <c r="K21" s="28">
        <f>IF(OR($E21="",$F21=""),"",IF(AND(K$6&gt;=$E21,K$6&lt;=$F21),IF(K$6&lt;=$E21-1+($F21-$E21+1)*N($H21)+0.0001,2,1),""))</f>
        <v/>
      </c>
      <c r="L21" s="28">
        <f>IF(OR($E21="",$F21=""),"",IF(AND(L$6&gt;=$E21,L$6&lt;=$F21),IF(L$6&lt;=$E21-1+($F21-$E21+1)*N($H21)+0.0001,2,1),""))</f>
        <v/>
      </c>
      <c r="M21" s="28">
        <f>IF(OR($E21="",$F21=""),"",IF(AND(M$6&gt;=$E21,M$6&lt;=$F21),IF(M$6&lt;=$E21-1+($F21-$E21+1)*N($H21)+0.0001,2,1),""))</f>
        <v/>
      </c>
      <c r="N21" s="28">
        <f>IF(OR($E21="",$F21=""),"",IF(AND(N$6&gt;=$E21,N$6&lt;=$F21),IF(N$6&lt;=$E21-1+($F21-$E21+1)*N($H21)+0.0001,2,1),""))</f>
        <v/>
      </c>
      <c r="O21" s="28">
        <f>IF(OR($E21="",$F21=""),"",IF(AND(O$6&gt;=$E21,O$6&lt;=$F21),IF(O$6&lt;=$E21-1+($F21-$E21+1)*N($H21)+0.0001,2,1),""))</f>
        <v/>
      </c>
      <c r="P21" s="28">
        <f>IF(OR($E21="",$F21=""),"",IF(AND(P$6&gt;=$E21,P$6&lt;=$F21),IF(P$6&lt;=$E21-1+($F21-$E21+1)*N($H21)+0.0001,2,1),""))</f>
        <v/>
      </c>
      <c r="Q21" s="28">
        <f>IF(OR($E21="",$F21=""),"",IF(AND(Q$6&gt;=$E21,Q$6&lt;=$F21),IF(Q$6&lt;=$E21-1+($F21-$E21+1)*N($H21)+0.0001,2,1),""))</f>
        <v/>
      </c>
      <c r="R21" s="28">
        <f>IF(OR($E21="",$F21=""),"",IF(AND(R$6&gt;=$E21,R$6&lt;=$F21),IF(R$6&lt;=$E21-1+($F21-$E21+1)*N($H21)+0.0001,2,1),""))</f>
        <v/>
      </c>
      <c r="S21" s="28">
        <f>IF(OR($E21="",$F21=""),"",IF(AND(S$6&gt;=$E21,S$6&lt;=$F21),IF(S$6&lt;=$E21-1+($F21-$E21+1)*N($H21)+0.0001,2,1),""))</f>
        <v/>
      </c>
      <c r="T21" s="28">
        <f>IF(OR($E21="",$F21=""),"",IF(AND(T$6&gt;=$E21,T$6&lt;=$F21),IF(T$6&lt;=$E21-1+($F21-$E21+1)*N($H21)+0.0001,2,1),""))</f>
        <v/>
      </c>
      <c r="U21" s="28">
        <f>IF(OR($E21="",$F21=""),"",IF(AND(U$6&gt;=$E21,U$6&lt;=$F21),IF(U$6&lt;=$E21-1+($F21-$E21+1)*N($H21)+0.0001,2,1),""))</f>
        <v/>
      </c>
      <c r="V21" s="29">
        <f>IF(OR($G21="",$E21="",$F21=""),"",$G21*MAX(0,MIN($F21,3)-MAX($E21,1)+1)/($F21-$E21+1))</f>
        <v/>
      </c>
      <c r="W21" s="29">
        <f>IF(OR($G21="",$E21="",$F21=""),"",$G21*MAX(0,MIN($F21,6)-MAX($E21,4)+1)/($F21-$E21+1))</f>
        <v/>
      </c>
      <c r="X21" s="29">
        <f>IF(OR($G21="",$E21="",$F21=""),"",$G21*MAX(0,MIN($F21,9)-MAX($E21,7)+1)/($F21-$E21+1))</f>
        <v/>
      </c>
      <c r="Y21" s="29">
        <f>IF(OR($G21="",$E21="",$F21=""),"",$G21*MAX(0,MIN($F21,12)-MAX($E21,10)+1)/($F21-$E21+1))</f>
        <v/>
      </c>
    </row>
    <row r="22">
      <c r="A22" s="19" t="n"/>
      <c r="B22" s="19" t="n"/>
      <c r="C22" s="24" t="n"/>
      <c r="D22" s="19" t="n"/>
      <c r="E22" s="20" t="n"/>
      <c r="F22" s="20" t="n"/>
      <c r="G22" s="25" t="n"/>
      <c r="H22" s="26" t="n"/>
      <c r="I22" s="27">
        <f>IF(OR(E22="",F22=""),"",IF(N(H22)&gt;=1,"مكتمل",IF($G$4&lt;E22,"لم يبدأ",IF(N(H22)&lt;MIN(1,($G$4-E22+1)/(F22-E22+1))-0.0001,"متأخر","في الموعد"))))</f>
        <v/>
      </c>
      <c r="J22" s="28">
        <f>IF(OR($E22="",$F22=""),"",IF(AND(J$6&gt;=$E22,J$6&lt;=$F22),IF(J$6&lt;=$E22-1+($F22-$E22+1)*N($H22)+0.0001,2,1),""))</f>
        <v/>
      </c>
      <c r="K22" s="28">
        <f>IF(OR($E22="",$F22=""),"",IF(AND(K$6&gt;=$E22,K$6&lt;=$F22),IF(K$6&lt;=$E22-1+($F22-$E22+1)*N($H22)+0.0001,2,1),""))</f>
        <v/>
      </c>
      <c r="L22" s="28">
        <f>IF(OR($E22="",$F22=""),"",IF(AND(L$6&gt;=$E22,L$6&lt;=$F22),IF(L$6&lt;=$E22-1+($F22-$E22+1)*N($H22)+0.0001,2,1),""))</f>
        <v/>
      </c>
      <c r="M22" s="28">
        <f>IF(OR($E22="",$F22=""),"",IF(AND(M$6&gt;=$E22,M$6&lt;=$F22),IF(M$6&lt;=$E22-1+($F22-$E22+1)*N($H22)+0.0001,2,1),""))</f>
        <v/>
      </c>
      <c r="N22" s="28">
        <f>IF(OR($E22="",$F22=""),"",IF(AND(N$6&gt;=$E22,N$6&lt;=$F22),IF(N$6&lt;=$E22-1+($F22-$E22+1)*N($H22)+0.0001,2,1),""))</f>
        <v/>
      </c>
      <c r="O22" s="28">
        <f>IF(OR($E22="",$F22=""),"",IF(AND(O$6&gt;=$E22,O$6&lt;=$F22),IF(O$6&lt;=$E22-1+($F22-$E22+1)*N($H22)+0.0001,2,1),""))</f>
        <v/>
      </c>
      <c r="P22" s="28">
        <f>IF(OR($E22="",$F22=""),"",IF(AND(P$6&gt;=$E22,P$6&lt;=$F22),IF(P$6&lt;=$E22-1+($F22-$E22+1)*N($H22)+0.0001,2,1),""))</f>
        <v/>
      </c>
      <c r="Q22" s="28">
        <f>IF(OR($E22="",$F22=""),"",IF(AND(Q$6&gt;=$E22,Q$6&lt;=$F22),IF(Q$6&lt;=$E22-1+($F22-$E22+1)*N($H22)+0.0001,2,1),""))</f>
        <v/>
      </c>
      <c r="R22" s="28">
        <f>IF(OR($E22="",$F22=""),"",IF(AND(R$6&gt;=$E22,R$6&lt;=$F22),IF(R$6&lt;=$E22-1+($F22-$E22+1)*N($H22)+0.0001,2,1),""))</f>
        <v/>
      </c>
      <c r="S22" s="28">
        <f>IF(OR($E22="",$F22=""),"",IF(AND(S$6&gt;=$E22,S$6&lt;=$F22),IF(S$6&lt;=$E22-1+($F22-$E22+1)*N($H22)+0.0001,2,1),""))</f>
        <v/>
      </c>
      <c r="T22" s="28">
        <f>IF(OR($E22="",$F22=""),"",IF(AND(T$6&gt;=$E22,T$6&lt;=$F22),IF(T$6&lt;=$E22-1+($F22-$E22+1)*N($H22)+0.0001,2,1),""))</f>
        <v/>
      </c>
      <c r="U22" s="28">
        <f>IF(OR($E22="",$F22=""),"",IF(AND(U$6&gt;=$E22,U$6&lt;=$F22),IF(U$6&lt;=$E22-1+($F22-$E22+1)*N($H22)+0.0001,2,1),""))</f>
        <v/>
      </c>
      <c r="V22" s="29">
        <f>IF(OR($G22="",$E22="",$F22=""),"",$G22*MAX(0,MIN($F22,3)-MAX($E22,1)+1)/($F22-$E22+1))</f>
        <v/>
      </c>
      <c r="W22" s="29">
        <f>IF(OR($G22="",$E22="",$F22=""),"",$G22*MAX(0,MIN($F22,6)-MAX($E22,4)+1)/($F22-$E22+1))</f>
        <v/>
      </c>
      <c r="X22" s="29">
        <f>IF(OR($G22="",$E22="",$F22=""),"",$G22*MAX(0,MIN($F22,9)-MAX($E22,7)+1)/($F22-$E22+1))</f>
        <v/>
      </c>
      <c r="Y22" s="29">
        <f>IF(OR($G22="",$E22="",$F22=""),"",$G22*MAX(0,MIN($F22,12)-MAX($E22,10)+1)/($F22-$E22+1))</f>
        <v/>
      </c>
    </row>
    <row r="23">
      <c r="A23" s="19" t="n"/>
      <c r="B23" s="19" t="n"/>
      <c r="C23" s="24" t="n"/>
      <c r="D23" s="19" t="n"/>
      <c r="E23" s="20" t="n"/>
      <c r="F23" s="20" t="n"/>
      <c r="G23" s="25" t="n"/>
      <c r="H23" s="26" t="n"/>
      <c r="I23" s="27">
        <f>IF(OR(E23="",F23=""),"",IF(N(H23)&gt;=1,"مكتمل",IF($G$4&lt;E23,"لم يبدأ",IF(N(H23)&lt;MIN(1,($G$4-E23+1)/(F23-E23+1))-0.0001,"متأخر","في الموعد"))))</f>
        <v/>
      </c>
      <c r="J23" s="28">
        <f>IF(OR($E23="",$F23=""),"",IF(AND(J$6&gt;=$E23,J$6&lt;=$F23),IF(J$6&lt;=$E23-1+($F23-$E23+1)*N($H23)+0.0001,2,1),""))</f>
        <v/>
      </c>
      <c r="K23" s="28">
        <f>IF(OR($E23="",$F23=""),"",IF(AND(K$6&gt;=$E23,K$6&lt;=$F23),IF(K$6&lt;=$E23-1+($F23-$E23+1)*N($H23)+0.0001,2,1),""))</f>
        <v/>
      </c>
      <c r="L23" s="28">
        <f>IF(OR($E23="",$F23=""),"",IF(AND(L$6&gt;=$E23,L$6&lt;=$F23),IF(L$6&lt;=$E23-1+($F23-$E23+1)*N($H23)+0.0001,2,1),""))</f>
        <v/>
      </c>
      <c r="M23" s="28">
        <f>IF(OR($E23="",$F23=""),"",IF(AND(M$6&gt;=$E23,M$6&lt;=$F23),IF(M$6&lt;=$E23-1+($F23-$E23+1)*N($H23)+0.0001,2,1),""))</f>
        <v/>
      </c>
      <c r="N23" s="28">
        <f>IF(OR($E23="",$F23=""),"",IF(AND(N$6&gt;=$E23,N$6&lt;=$F23),IF(N$6&lt;=$E23-1+($F23-$E23+1)*N($H23)+0.0001,2,1),""))</f>
        <v/>
      </c>
      <c r="O23" s="28">
        <f>IF(OR($E23="",$F23=""),"",IF(AND(O$6&gt;=$E23,O$6&lt;=$F23),IF(O$6&lt;=$E23-1+($F23-$E23+1)*N($H23)+0.0001,2,1),""))</f>
        <v/>
      </c>
      <c r="P23" s="28">
        <f>IF(OR($E23="",$F23=""),"",IF(AND(P$6&gt;=$E23,P$6&lt;=$F23),IF(P$6&lt;=$E23-1+($F23-$E23+1)*N($H23)+0.0001,2,1),""))</f>
        <v/>
      </c>
      <c r="Q23" s="28">
        <f>IF(OR($E23="",$F23=""),"",IF(AND(Q$6&gt;=$E23,Q$6&lt;=$F23),IF(Q$6&lt;=$E23-1+($F23-$E23+1)*N($H23)+0.0001,2,1),""))</f>
        <v/>
      </c>
      <c r="R23" s="28">
        <f>IF(OR($E23="",$F23=""),"",IF(AND(R$6&gt;=$E23,R$6&lt;=$F23),IF(R$6&lt;=$E23-1+($F23-$E23+1)*N($H23)+0.0001,2,1),""))</f>
        <v/>
      </c>
      <c r="S23" s="28">
        <f>IF(OR($E23="",$F23=""),"",IF(AND(S$6&gt;=$E23,S$6&lt;=$F23),IF(S$6&lt;=$E23-1+($F23-$E23+1)*N($H23)+0.0001,2,1),""))</f>
        <v/>
      </c>
      <c r="T23" s="28">
        <f>IF(OR($E23="",$F23=""),"",IF(AND(T$6&gt;=$E23,T$6&lt;=$F23),IF(T$6&lt;=$E23-1+($F23-$E23+1)*N($H23)+0.0001,2,1),""))</f>
        <v/>
      </c>
      <c r="U23" s="28">
        <f>IF(OR($E23="",$F23=""),"",IF(AND(U$6&gt;=$E23,U$6&lt;=$F23),IF(U$6&lt;=$E23-1+($F23-$E23+1)*N($H23)+0.0001,2,1),""))</f>
        <v/>
      </c>
      <c r="V23" s="29">
        <f>IF(OR($G23="",$E23="",$F23=""),"",$G23*MAX(0,MIN($F23,3)-MAX($E23,1)+1)/($F23-$E23+1))</f>
        <v/>
      </c>
      <c r="W23" s="29">
        <f>IF(OR($G23="",$E23="",$F23=""),"",$G23*MAX(0,MIN($F23,6)-MAX($E23,4)+1)/($F23-$E23+1))</f>
        <v/>
      </c>
      <c r="X23" s="29">
        <f>IF(OR($G23="",$E23="",$F23=""),"",$G23*MAX(0,MIN($F23,9)-MAX($E23,7)+1)/($F23-$E23+1))</f>
        <v/>
      </c>
      <c r="Y23" s="29">
        <f>IF(OR($G23="",$E23="",$F23=""),"",$G23*MAX(0,MIN($F23,12)-MAX($E23,10)+1)/($F23-$E23+1))</f>
        <v/>
      </c>
    </row>
    <row r="24">
      <c r="A24" s="19" t="n"/>
      <c r="B24" s="19" t="n"/>
      <c r="C24" s="24" t="n"/>
      <c r="D24" s="19" t="n"/>
      <c r="E24" s="20" t="n"/>
      <c r="F24" s="20" t="n"/>
      <c r="G24" s="25" t="n"/>
      <c r="H24" s="26" t="n"/>
      <c r="I24" s="27">
        <f>IF(OR(E24="",F24=""),"",IF(N(H24)&gt;=1,"مكتمل",IF($G$4&lt;E24,"لم يبدأ",IF(N(H24)&lt;MIN(1,($G$4-E24+1)/(F24-E24+1))-0.0001,"متأخر","في الموعد"))))</f>
        <v/>
      </c>
      <c r="J24" s="28">
        <f>IF(OR($E24="",$F24=""),"",IF(AND(J$6&gt;=$E24,J$6&lt;=$F24),IF(J$6&lt;=$E24-1+($F24-$E24+1)*N($H24)+0.0001,2,1),""))</f>
        <v/>
      </c>
      <c r="K24" s="28">
        <f>IF(OR($E24="",$F24=""),"",IF(AND(K$6&gt;=$E24,K$6&lt;=$F24),IF(K$6&lt;=$E24-1+($F24-$E24+1)*N($H24)+0.0001,2,1),""))</f>
        <v/>
      </c>
      <c r="L24" s="28">
        <f>IF(OR($E24="",$F24=""),"",IF(AND(L$6&gt;=$E24,L$6&lt;=$F24),IF(L$6&lt;=$E24-1+($F24-$E24+1)*N($H24)+0.0001,2,1),""))</f>
        <v/>
      </c>
      <c r="M24" s="28">
        <f>IF(OR($E24="",$F24=""),"",IF(AND(M$6&gt;=$E24,M$6&lt;=$F24),IF(M$6&lt;=$E24-1+($F24-$E24+1)*N($H24)+0.0001,2,1),""))</f>
        <v/>
      </c>
      <c r="N24" s="28">
        <f>IF(OR($E24="",$F24=""),"",IF(AND(N$6&gt;=$E24,N$6&lt;=$F24),IF(N$6&lt;=$E24-1+($F24-$E24+1)*N($H24)+0.0001,2,1),""))</f>
        <v/>
      </c>
      <c r="O24" s="28">
        <f>IF(OR($E24="",$F24=""),"",IF(AND(O$6&gt;=$E24,O$6&lt;=$F24),IF(O$6&lt;=$E24-1+($F24-$E24+1)*N($H24)+0.0001,2,1),""))</f>
        <v/>
      </c>
      <c r="P24" s="28">
        <f>IF(OR($E24="",$F24=""),"",IF(AND(P$6&gt;=$E24,P$6&lt;=$F24),IF(P$6&lt;=$E24-1+($F24-$E24+1)*N($H24)+0.0001,2,1),""))</f>
        <v/>
      </c>
      <c r="Q24" s="28">
        <f>IF(OR($E24="",$F24=""),"",IF(AND(Q$6&gt;=$E24,Q$6&lt;=$F24),IF(Q$6&lt;=$E24-1+($F24-$E24+1)*N($H24)+0.0001,2,1),""))</f>
        <v/>
      </c>
      <c r="R24" s="28">
        <f>IF(OR($E24="",$F24=""),"",IF(AND(R$6&gt;=$E24,R$6&lt;=$F24),IF(R$6&lt;=$E24-1+($F24-$E24+1)*N($H24)+0.0001,2,1),""))</f>
        <v/>
      </c>
      <c r="S24" s="28">
        <f>IF(OR($E24="",$F24=""),"",IF(AND(S$6&gt;=$E24,S$6&lt;=$F24),IF(S$6&lt;=$E24-1+($F24-$E24+1)*N($H24)+0.0001,2,1),""))</f>
        <v/>
      </c>
      <c r="T24" s="28">
        <f>IF(OR($E24="",$F24=""),"",IF(AND(T$6&gt;=$E24,T$6&lt;=$F24),IF(T$6&lt;=$E24-1+($F24-$E24+1)*N($H24)+0.0001,2,1),""))</f>
        <v/>
      </c>
      <c r="U24" s="28">
        <f>IF(OR($E24="",$F24=""),"",IF(AND(U$6&gt;=$E24,U$6&lt;=$F24),IF(U$6&lt;=$E24-1+($F24-$E24+1)*N($H24)+0.0001,2,1),""))</f>
        <v/>
      </c>
      <c r="V24" s="29">
        <f>IF(OR($G24="",$E24="",$F24=""),"",$G24*MAX(0,MIN($F24,3)-MAX($E24,1)+1)/($F24-$E24+1))</f>
        <v/>
      </c>
      <c r="W24" s="29">
        <f>IF(OR($G24="",$E24="",$F24=""),"",$G24*MAX(0,MIN($F24,6)-MAX($E24,4)+1)/($F24-$E24+1))</f>
        <v/>
      </c>
      <c r="X24" s="29">
        <f>IF(OR($G24="",$E24="",$F24=""),"",$G24*MAX(0,MIN($F24,9)-MAX($E24,7)+1)/($F24-$E24+1))</f>
        <v/>
      </c>
      <c r="Y24" s="29">
        <f>IF(OR($G24="",$E24="",$F24=""),"",$G24*MAX(0,MIN($F24,12)-MAX($E24,10)+1)/($F24-$E24+1))</f>
        <v/>
      </c>
    </row>
    <row r="25">
      <c r="A25" s="19" t="n"/>
      <c r="B25" s="19" t="n"/>
      <c r="C25" s="24" t="n"/>
      <c r="D25" s="19" t="n"/>
      <c r="E25" s="20" t="n"/>
      <c r="F25" s="20" t="n"/>
      <c r="G25" s="25" t="n"/>
      <c r="H25" s="26" t="n"/>
      <c r="I25" s="27">
        <f>IF(OR(E25="",F25=""),"",IF(N(H25)&gt;=1,"مكتمل",IF($G$4&lt;E25,"لم يبدأ",IF(N(H25)&lt;MIN(1,($G$4-E25+1)/(F25-E25+1))-0.0001,"متأخر","في الموعد"))))</f>
        <v/>
      </c>
      <c r="J25" s="28">
        <f>IF(OR($E25="",$F25=""),"",IF(AND(J$6&gt;=$E25,J$6&lt;=$F25),IF(J$6&lt;=$E25-1+($F25-$E25+1)*N($H25)+0.0001,2,1),""))</f>
        <v/>
      </c>
      <c r="K25" s="28">
        <f>IF(OR($E25="",$F25=""),"",IF(AND(K$6&gt;=$E25,K$6&lt;=$F25),IF(K$6&lt;=$E25-1+($F25-$E25+1)*N($H25)+0.0001,2,1),""))</f>
        <v/>
      </c>
      <c r="L25" s="28">
        <f>IF(OR($E25="",$F25=""),"",IF(AND(L$6&gt;=$E25,L$6&lt;=$F25),IF(L$6&lt;=$E25-1+($F25-$E25+1)*N($H25)+0.0001,2,1),""))</f>
        <v/>
      </c>
      <c r="M25" s="28">
        <f>IF(OR($E25="",$F25=""),"",IF(AND(M$6&gt;=$E25,M$6&lt;=$F25),IF(M$6&lt;=$E25-1+($F25-$E25+1)*N($H25)+0.0001,2,1),""))</f>
        <v/>
      </c>
      <c r="N25" s="28">
        <f>IF(OR($E25="",$F25=""),"",IF(AND(N$6&gt;=$E25,N$6&lt;=$F25),IF(N$6&lt;=$E25-1+($F25-$E25+1)*N($H25)+0.0001,2,1),""))</f>
        <v/>
      </c>
      <c r="O25" s="28">
        <f>IF(OR($E25="",$F25=""),"",IF(AND(O$6&gt;=$E25,O$6&lt;=$F25),IF(O$6&lt;=$E25-1+($F25-$E25+1)*N($H25)+0.0001,2,1),""))</f>
        <v/>
      </c>
      <c r="P25" s="28">
        <f>IF(OR($E25="",$F25=""),"",IF(AND(P$6&gt;=$E25,P$6&lt;=$F25),IF(P$6&lt;=$E25-1+($F25-$E25+1)*N($H25)+0.0001,2,1),""))</f>
        <v/>
      </c>
      <c r="Q25" s="28">
        <f>IF(OR($E25="",$F25=""),"",IF(AND(Q$6&gt;=$E25,Q$6&lt;=$F25),IF(Q$6&lt;=$E25-1+($F25-$E25+1)*N($H25)+0.0001,2,1),""))</f>
        <v/>
      </c>
      <c r="R25" s="28">
        <f>IF(OR($E25="",$F25=""),"",IF(AND(R$6&gt;=$E25,R$6&lt;=$F25),IF(R$6&lt;=$E25-1+($F25-$E25+1)*N($H25)+0.0001,2,1),""))</f>
        <v/>
      </c>
      <c r="S25" s="28">
        <f>IF(OR($E25="",$F25=""),"",IF(AND(S$6&gt;=$E25,S$6&lt;=$F25),IF(S$6&lt;=$E25-1+($F25-$E25+1)*N($H25)+0.0001,2,1),""))</f>
        <v/>
      </c>
      <c r="T25" s="28">
        <f>IF(OR($E25="",$F25=""),"",IF(AND(T$6&gt;=$E25,T$6&lt;=$F25),IF(T$6&lt;=$E25-1+($F25-$E25+1)*N($H25)+0.0001,2,1),""))</f>
        <v/>
      </c>
      <c r="U25" s="28">
        <f>IF(OR($E25="",$F25=""),"",IF(AND(U$6&gt;=$E25,U$6&lt;=$F25),IF(U$6&lt;=$E25-1+($F25-$E25+1)*N($H25)+0.0001,2,1),""))</f>
        <v/>
      </c>
      <c r="V25" s="29">
        <f>IF(OR($G25="",$E25="",$F25=""),"",$G25*MAX(0,MIN($F25,3)-MAX($E25,1)+1)/($F25-$E25+1))</f>
        <v/>
      </c>
      <c r="W25" s="29">
        <f>IF(OR($G25="",$E25="",$F25=""),"",$G25*MAX(0,MIN($F25,6)-MAX($E25,4)+1)/($F25-$E25+1))</f>
        <v/>
      </c>
      <c r="X25" s="29">
        <f>IF(OR($G25="",$E25="",$F25=""),"",$G25*MAX(0,MIN($F25,9)-MAX($E25,7)+1)/($F25-$E25+1))</f>
        <v/>
      </c>
      <c r="Y25" s="29">
        <f>IF(OR($G25="",$E25="",$F25=""),"",$G25*MAX(0,MIN($F25,12)-MAX($E25,10)+1)/($F25-$E25+1))</f>
        <v/>
      </c>
    </row>
    <row r="26">
      <c r="A26" s="19" t="n"/>
      <c r="B26" s="19" t="n"/>
      <c r="C26" s="24" t="n"/>
      <c r="D26" s="19" t="n"/>
      <c r="E26" s="20" t="n"/>
      <c r="F26" s="20" t="n"/>
      <c r="G26" s="25" t="n"/>
      <c r="H26" s="26" t="n"/>
      <c r="I26" s="27">
        <f>IF(OR(E26="",F26=""),"",IF(N(H26)&gt;=1,"مكتمل",IF($G$4&lt;E26,"لم يبدأ",IF(N(H26)&lt;MIN(1,($G$4-E26+1)/(F26-E26+1))-0.0001,"متأخر","في الموعد"))))</f>
        <v/>
      </c>
      <c r="J26" s="28">
        <f>IF(OR($E26="",$F26=""),"",IF(AND(J$6&gt;=$E26,J$6&lt;=$F26),IF(J$6&lt;=$E26-1+($F26-$E26+1)*N($H26)+0.0001,2,1),""))</f>
        <v/>
      </c>
      <c r="K26" s="28">
        <f>IF(OR($E26="",$F26=""),"",IF(AND(K$6&gt;=$E26,K$6&lt;=$F26),IF(K$6&lt;=$E26-1+($F26-$E26+1)*N($H26)+0.0001,2,1),""))</f>
        <v/>
      </c>
      <c r="L26" s="28">
        <f>IF(OR($E26="",$F26=""),"",IF(AND(L$6&gt;=$E26,L$6&lt;=$F26),IF(L$6&lt;=$E26-1+($F26-$E26+1)*N($H26)+0.0001,2,1),""))</f>
        <v/>
      </c>
      <c r="M26" s="28">
        <f>IF(OR($E26="",$F26=""),"",IF(AND(M$6&gt;=$E26,M$6&lt;=$F26),IF(M$6&lt;=$E26-1+($F26-$E26+1)*N($H26)+0.0001,2,1),""))</f>
        <v/>
      </c>
      <c r="N26" s="28">
        <f>IF(OR($E26="",$F26=""),"",IF(AND(N$6&gt;=$E26,N$6&lt;=$F26),IF(N$6&lt;=$E26-1+($F26-$E26+1)*N($H26)+0.0001,2,1),""))</f>
        <v/>
      </c>
      <c r="O26" s="28">
        <f>IF(OR($E26="",$F26=""),"",IF(AND(O$6&gt;=$E26,O$6&lt;=$F26),IF(O$6&lt;=$E26-1+($F26-$E26+1)*N($H26)+0.0001,2,1),""))</f>
        <v/>
      </c>
      <c r="P26" s="28">
        <f>IF(OR($E26="",$F26=""),"",IF(AND(P$6&gt;=$E26,P$6&lt;=$F26),IF(P$6&lt;=$E26-1+($F26-$E26+1)*N($H26)+0.0001,2,1),""))</f>
        <v/>
      </c>
      <c r="Q26" s="28">
        <f>IF(OR($E26="",$F26=""),"",IF(AND(Q$6&gt;=$E26,Q$6&lt;=$F26),IF(Q$6&lt;=$E26-1+($F26-$E26+1)*N($H26)+0.0001,2,1),""))</f>
        <v/>
      </c>
      <c r="R26" s="28">
        <f>IF(OR($E26="",$F26=""),"",IF(AND(R$6&gt;=$E26,R$6&lt;=$F26),IF(R$6&lt;=$E26-1+($F26-$E26+1)*N($H26)+0.0001,2,1),""))</f>
        <v/>
      </c>
      <c r="S26" s="28">
        <f>IF(OR($E26="",$F26=""),"",IF(AND(S$6&gt;=$E26,S$6&lt;=$F26),IF(S$6&lt;=$E26-1+($F26-$E26+1)*N($H26)+0.0001,2,1),""))</f>
        <v/>
      </c>
      <c r="T26" s="28">
        <f>IF(OR($E26="",$F26=""),"",IF(AND(T$6&gt;=$E26,T$6&lt;=$F26),IF(T$6&lt;=$E26-1+($F26-$E26+1)*N($H26)+0.0001,2,1),""))</f>
        <v/>
      </c>
      <c r="U26" s="28">
        <f>IF(OR($E26="",$F26=""),"",IF(AND(U$6&gt;=$E26,U$6&lt;=$F26),IF(U$6&lt;=$E26-1+($F26-$E26+1)*N($H26)+0.0001,2,1),""))</f>
        <v/>
      </c>
      <c r="V26" s="29">
        <f>IF(OR($G26="",$E26="",$F26=""),"",$G26*MAX(0,MIN($F26,3)-MAX($E26,1)+1)/($F26-$E26+1))</f>
        <v/>
      </c>
      <c r="W26" s="29">
        <f>IF(OR($G26="",$E26="",$F26=""),"",$G26*MAX(0,MIN($F26,6)-MAX($E26,4)+1)/($F26-$E26+1))</f>
        <v/>
      </c>
      <c r="X26" s="29">
        <f>IF(OR($G26="",$E26="",$F26=""),"",$G26*MAX(0,MIN($F26,9)-MAX($E26,7)+1)/($F26-$E26+1))</f>
        <v/>
      </c>
      <c r="Y26" s="29">
        <f>IF(OR($G26="",$E26="",$F26=""),"",$G26*MAX(0,MIN($F26,12)-MAX($E26,10)+1)/($F26-$E26+1))</f>
        <v/>
      </c>
    </row>
    <row r="27">
      <c r="A27" s="30" t="inlineStr">
        <is>
          <t>الإجمالي</t>
        </is>
      </c>
      <c r="B27" s="31" t="n"/>
      <c r="C27" s="31" t="n"/>
      <c r="D27" s="31" t="n"/>
      <c r="E27" s="31" t="n"/>
      <c r="F27" s="31" t="n"/>
      <c r="G27" s="32">
        <f>SUM(G7:G26)</f>
        <v/>
      </c>
      <c r="H27" s="33">
        <f>IF(G27=0,"",SUMPRODUCT(G7:G26,H7:H26)/G27)</f>
        <v/>
      </c>
      <c r="I27" s="31" t="n"/>
      <c r="V27" s="32">
        <f>SUM(V7:V26)</f>
        <v/>
      </c>
      <c r="W27" s="32">
        <f>SUM(W7:W26)</f>
        <v/>
      </c>
      <c r="X27" s="32">
        <f>SUM(X7:X26)</f>
        <v/>
      </c>
      <c r="Y27" s="32">
        <f>SUM(Y7:Y26)</f>
        <v/>
      </c>
    </row>
    <row r="29">
      <c r="A29" s="34" t="inlineStr">
        <is>
          <t>ملخص الحالة</t>
        </is>
      </c>
    </row>
    <row r="30">
      <c r="A30" s="18" t="inlineStr">
        <is>
          <t>مكتمل</t>
        </is>
      </c>
      <c r="B30" s="35">
        <f>COUNTIF(I7:I26,A30)</f>
        <v/>
      </c>
    </row>
    <row r="31">
      <c r="A31" s="18" t="inlineStr">
        <is>
          <t>في الموعد</t>
        </is>
      </c>
      <c r="B31" s="35">
        <f>COUNTIF(I7:I26,A31)</f>
        <v/>
      </c>
    </row>
    <row r="32">
      <c r="A32" s="18" t="inlineStr">
        <is>
          <t>متأخر</t>
        </is>
      </c>
      <c r="B32" s="35">
        <f>COUNTIF(I7:I26,A32)</f>
        <v/>
      </c>
    </row>
    <row r="33">
      <c r="A33" s="18" t="inlineStr">
        <is>
          <t>لم يبدأ</t>
        </is>
      </c>
      <c r="B33" s="35">
        <f>COUNTIF(I7:I26,A33)</f>
        <v/>
      </c>
    </row>
  </sheetData>
  <sheetProtection selectLockedCells="0" selectUnlockedCells="0" sheet="1" objects="0" insertRows="1" insertHyperlinks="1" autoFilter="0" scenarios="0" formatColumns="0" deleteColumns="1" insertColumns="1" pivotTables="1" deleteRows="1" formatCells="0" formatRows="0" sort="0"/>
  <mergeCells count="4">
    <mergeCell ref="A29:C29"/>
    <mergeCell ref="E4:F4"/>
    <mergeCell ref="A2:Y2"/>
    <mergeCell ref="A1:Y1"/>
  </mergeCells>
  <conditionalFormatting sqref="J7:U26">
    <cfRule type="expression" priority="1" dxfId="0">
      <formula>J7=2</formula>
    </cfRule>
    <cfRule type="expression" priority="2" dxfId="1">
      <formula>J7=1</formula>
    </cfRule>
  </conditionalFormatting>
  <conditionalFormatting sqref="J6:U6">
    <cfRule type="expression" priority="3" dxfId="0">
      <formula>J6=$G$4</formula>
    </cfRule>
  </conditionalFormatting>
  <conditionalFormatting sqref="I7:I26">
    <cfRule type="expression" priority="4" dxfId="2">
      <formula>I7="متأخر"</formula>
    </cfRule>
    <cfRule type="expression" priority="5" dxfId="3">
      <formula>I7="مكتمل"</formula>
    </cfRule>
    <cfRule type="expression" priority="6" dxfId="4">
      <formula>I7="في الموعد"</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2026-10-28T05:09:58Z</dcterms:created>
  <dcterms:modified xmlns:dcterms="http://purl.org/dc/terms/" xmlns:xsi="http://www.w3.org/2001/XMLSchema-instance" xsi:type="dcterms:W3CDTF">2026-10-28T05:09:58Z</dcterms:modified>
</cp:coreProperties>
</file>