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سجل الأصول" sheetId="3" state="visible" r:id="rId3"/>
  </sheets>
  <definedNames/>
  <calcPr calcId="124519" fullCalcOnLoad="1"/>
</workbook>
</file>

<file path=xl/styles.xml><?xml version="1.0" encoding="utf-8"?>
<styleSheet xmlns="http://schemas.openxmlformats.org/spreadsheetml/2006/main">
  <numFmts count="4">
    <numFmt numFmtId="164" formatCode="yyyy-mm-dd"/>
    <numFmt numFmtId="165" formatCode="dd/mm/yyyy"/>
    <numFmt numFmtId="166" formatCode="#,##0;[Red]-#,##0"/>
    <numFmt numFmtId="167" formatCode="#,##0.00;[Red]-#,##0.00"/>
  </numFmts>
  <fonts count="18">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
      <name val="Arial"/>
      <b val="1"/>
      <color rgb="00FFFFFF"/>
      <sz val="12"/>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8">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right/>
      <top style="thin">
        <color rgb="00C9CDD4"/>
      </top>
      <bottom/>
      <diagonal/>
    </border>
    <border>
      <left/>
      <right style="thin">
        <color rgb="00C9CDD4"/>
      </right>
      <top style="thin">
        <color rgb="00C9CDD4"/>
      </top>
      <bottom/>
      <diagonal/>
    </border>
    <border>
      <left/>
      <right style="thin">
        <color rgb="00C9CDD4"/>
      </right>
      <top style="thin">
        <color rgb="00C9CDD4"/>
      </top>
      <bottom style="thin">
        <color rgb="00C9CDD4"/>
      </bottom>
      <diagonal/>
    </border>
    <border>
      <left/>
      <right/>
      <top style="thin">
        <color rgb="00C9CDD4"/>
      </top>
      <bottom style="thin">
        <color rgb="00C9CDD4"/>
      </bottom>
      <diagonal/>
    </border>
    <border>
      <left style="thin">
        <color rgb="00C9CDD4"/>
      </left>
      <right style="thin">
        <color rgb="00C9CDD4"/>
      </right>
      <top style="medium">
        <color rgb="00B08D57"/>
      </top>
      <bottom style="thin">
        <color rgb="00C9CDD4"/>
      </bottom>
    </border>
  </borders>
  <cellStyleXfs count="1">
    <xf numFmtId="0" fontId="0" fillId="0" borderId="0"/>
  </cellStyleXfs>
  <cellXfs count="32">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0" fontId="10" fillId="4" borderId="2" applyAlignment="1" applyProtection="1" pivotButton="0" quotePrefix="0" xfId="0">
      <alignment horizontal="right" vertical="center"/>
      <protection locked="0" hidden="0"/>
    </xf>
    <xf numFmtId="0" fontId="0" fillId="0" borderId="5" applyProtection="1" pivotButton="0" quotePrefix="0" xfId="0">
      <protection locked="0" hidden="0"/>
    </xf>
    <xf numFmtId="165" fontId="10" fillId="4" borderId="2" applyAlignment="1" applyProtection="1" pivotButton="0" quotePrefix="0" xfId="0">
      <alignment horizontal="center" vertical="center"/>
      <protection locked="0" hidden="0"/>
    </xf>
    <xf numFmtId="0" fontId="15" fillId="2" borderId="2" applyAlignment="1" pivotButton="0" quotePrefix="0" xfId="0">
      <alignment horizontal="center" vertical="center" wrapText="1"/>
    </xf>
    <xf numFmtId="0" fontId="10" fillId="4" borderId="2" applyAlignment="1" applyProtection="1" pivotButton="0" quotePrefix="0" xfId="0">
      <alignment horizontal="center" vertical="center"/>
      <protection locked="0" hidden="0"/>
    </xf>
    <xf numFmtId="166" fontId="10" fillId="4" borderId="2" applyAlignment="1" applyProtection="1" pivotButton="0" quotePrefix="0" xfId="0">
      <alignment horizontal="center" vertical="center"/>
      <protection locked="0" hidden="0"/>
    </xf>
    <xf numFmtId="1" fontId="10" fillId="4" borderId="2" applyAlignment="1" applyProtection="1" pivotButton="0" quotePrefix="0" xfId="0">
      <alignment horizontal="center" vertical="center"/>
      <protection locked="0" hidden="0"/>
    </xf>
    <xf numFmtId="167" fontId="10" fillId="0" borderId="2" applyAlignment="1" pivotButton="0" quotePrefix="0" xfId="0">
      <alignment horizontal="center" vertical="center"/>
    </xf>
    <xf numFmtId="166" fontId="10" fillId="0" borderId="2" applyAlignment="1" pivotButton="0" quotePrefix="0" xfId="0">
      <alignment horizontal="center" vertical="center"/>
    </xf>
    <xf numFmtId="0" fontId="16" fillId="5" borderId="7" applyAlignment="1" pivotButton="0" quotePrefix="0" xfId="0">
      <alignment horizontal="right" vertical="center" wrapText="1"/>
    </xf>
    <xf numFmtId="0" fontId="16" fillId="5" borderId="7" pivotButton="0" quotePrefix="0" xfId="0"/>
    <xf numFmtId="166" fontId="16" fillId="5" borderId="7" applyAlignment="1" pivotButton="0" quotePrefix="0" xfId="0">
      <alignment horizontal="center" vertical="center"/>
    </xf>
    <xf numFmtId="0" fontId="17"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سجل الأصول الثابتة</t>
        </is>
      </c>
    </row>
    <row r="2" ht="4" customHeight="1">
      <c r="A2" s="9" t="n"/>
    </row>
    <row r="4" ht="22" customHeight="1">
      <c r="B4" s="10" t="inlineStr">
        <is>
          <t>فكرة القالب</t>
        </is>
      </c>
    </row>
    <row r="5" ht="50" customHeight="1">
      <c r="A5" s="11" t="inlineStr">
        <is>
          <t>•</t>
        </is>
      </c>
      <c r="B5" s="12" t="inlineStr">
        <is>
          <t>سجل للأصول الثابتة يحسب لكل أصل الإهلاك بطريقة القسط الثابت شهريًا: مجمع الإهلاك أول السنة، وإهلاك السنة، ومجمع الإهلاك آخر السنة، وصافي القيمة الدفترية، مع ملخص حسب فئة الأصل يصلح لإيضاح الأصول الثابتة في القوائم المالية.</t>
        </is>
      </c>
    </row>
    <row r="6" ht="22" customHeight="1">
      <c r="B6" s="10" t="inlineStr">
        <is>
          <t>خطوات الاستخدام</t>
        </is>
      </c>
    </row>
    <row r="7" ht="18" customHeight="1">
      <c r="A7" s="11" t="inlineStr">
        <is>
          <t>•</t>
        </is>
      </c>
      <c r="B7" s="12" t="inlineStr">
        <is>
          <t>اكتب تاريخ بداية السنة المالية وتاريخ نهايتها (تاريخ التقرير).</t>
        </is>
      </c>
    </row>
    <row r="8" ht="34" customHeight="1">
      <c r="A8" s="11" t="inlineStr">
        <is>
          <t>•</t>
        </is>
      </c>
      <c r="B8" s="12" t="inlineStr">
        <is>
          <t>لكل أصل: الكود والوصف والفئة (من القائمة) وتاريخ الشراء أو بداية الاستخدام والتكلفة والقيمة التخريدية والعمر الإنتاجي بالسنوات والموقع.</t>
        </is>
      </c>
    </row>
    <row r="9" ht="34" customHeight="1">
      <c r="A9" s="11" t="inlineStr">
        <is>
          <t>•</t>
        </is>
      </c>
      <c r="B9" s="12" t="inlineStr">
        <is>
          <t>يبدأ الإهلاك من شهر الشراء (شهر كامل) ويتوقف عند اكتمال العمر الإنتاجي، فلا ينزل صافي القيمة عن القيمة التخريدية.</t>
        </is>
      </c>
    </row>
    <row r="10" ht="22" customHeight="1">
      <c r="B10" s="10" t="inlineStr">
        <is>
          <t>ملاحظات</t>
        </is>
      </c>
    </row>
    <row r="11" ht="34" customHeight="1">
      <c r="A11" s="11" t="inlineStr">
        <is>
          <t>•</t>
        </is>
      </c>
      <c r="B11" s="12" t="inlineStr">
        <is>
          <t>عند بيع أصل أو استبعاده انقل سطره إلى ورقة منفصلة للاستبعادات بعد قيد الإهلاك حتى تاريخ البيع. الأراضي لا تُهلك فلا تضفها هنا أو اكتب عمرها فارغًا. الفئات في جدول الملخص هي قائمة الاختيار.</t>
        </is>
      </c>
    </row>
    <row r="13" ht="30" customHeight="1">
      <c r="B13" s="13" t="inlineStr">
        <is>
          <t>الخلايا الصفراء للإدخال، وباقي الخلايا معادلات محمية حتى لا تُمسح بالخطأ. لإلغاء الحماية: مراجعة ← إلغاء حماية الورقة (بدون كلمة مرور).</t>
        </is>
      </c>
    </row>
    <row r="14">
      <c r="B14"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46"/>
  <sheetViews>
    <sheetView showGridLines="0" rightToLeft="1" workbookViewId="0">
      <pane xSplit="2" ySplit="6" topLeftCell="C7" activePane="bottomRight" state="frozen"/>
      <selection pane="topRight"/>
      <selection pane="bottomLeft"/>
      <selection pane="bottomRight" activeCell="A1" sqref="A1"/>
    </sheetView>
  </sheetViews>
  <sheetFormatPr baseColWidth="8" defaultRowHeight="15"/>
  <cols>
    <col width="9" customWidth="1" min="1" max="1"/>
    <col width="30" customWidth="1" min="2" max="2"/>
    <col width="15" customWidth="1" min="3" max="3"/>
    <col width="11" customWidth="1" min="4" max="4"/>
    <col width="13" customWidth="1" min="5" max="5"/>
    <col width="11" customWidth="1" min="6" max="6"/>
    <col width="8" customWidth="1" min="7" max="7"/>
    <col width="11" customWidth="1" min="8" max="8"/>
    <col width="13" customWidth="1" min="9" max="9"/>
    <col width="12" customWidth="1" min="10" max="10"/>
    <col width="13" customWidth="1" min="11" max="11"/>
    <col width="13" customWidth="1" min="12" max="12"/>
    <col width="14" customWidth="1" min="13" max="13"/>
  </cols>
  <sheetData>
    <row r="1" ht="30" customHeight="1">
      <c r="A1" s="15" t="inlineStr">
        <is>
          <t>سجل الأصول الثابتة والإهلاك</t>
        </is>
      </c>
      <c r="B1" s="16" t="n"/>
      <c r="C1" s="16" t="n"/>
      <c r="D1" s="16" t="n"/>
      <c r="E1" s="16" t="n"/>
      <c r="F1" s="16" t="n"/>
      <c r="G1" s="16" t="n"/>
      <c r="H1" s="16" t="n"/>
      <c r="I1" s="16" t="n"/>
      <c r="J1" s="16" t="n"/>
      <c r="K1" s="16" t="n"/>
      <c r="L1" s="16" t="n"/>
      <c r="M1" s="16" t="n"/>
    </row>
    <row r="2" ht="30" customHeight="1">
      <c r="A2" s="17" t="inlineStr">
        <is>
          <t>القسط الثابت شهريًا من شهر الشراء. الخلايا الصفراء للإدخال.</t>
        </is>
      </c>
    </row>
    <row r="4">
      <c r="A4" s="18" t="inlineStr">
        <is>
          <t>الشركة</t>
        </is>
      </c>
      <c r="B4" s="19" t="inlineStr">
        <is>
          <t>شركة النيل للصناعات الغذائية</t>
        </is>
      </c>
      <c r="C4" s="20" t="n"/>
      <c r="E4" s="18" t="inlineStr">
        <is>
          <t>بداية السنة</t>
        </is>
      </c>
      <c r="F4" s="21" t="n">
        <v>46023</v>
      </c>
      <c r="H4" s="18" t="inlineStr">
        <is>
          <t>نهاية السنة</t>
        </is>
      </c>
      <c r="I4" s="21" t="n">
        <v>46387</v>
      </c>
    </row>
    <row r="6" ht="40" customHeight="1">
      <c r="A6" s="22" t="inlineStr">
        <is>
          <t>الكود</t>
        </is>
      </c>
      <c r="B6" s="22" t="inlineStr">
        <is>
          <t>الوصف</t>
        </is>
      </c>
      <c r="C6" s="22" t="inlineStr">
        <is>
          <t>الفئة</t>
        </is>
      </c>
      <c r="D6" s="22" t="inlineStr">
        <is>
          <t>تاريخ الشراء</t>
        </is>
      </c>
      <c r="E6" s="22" t="inlineStr">
        <is>
          <t>التكلفة</t>
        </is>
      </c>
      <c r="F6" s="22" t="inlineStr">
        <is>
          <t>القيمة التخريدية</t>
        </is>
      </c>
      <c r="G6" s="22" t="inlineStr">
        <is>
          <t>العمر (سنة)</t>
        </is>
      </c>
      <c r="H6" s="22" t="inlineStr">
        <is>
          <t>الإهلاك الشهري</t>
        </is>
      </c>
      <c r="I6" s="22" t="inlineStr">
        <is>
          <t>مجمع الإهلاك أول السنة</t>
        </is>
      </c>
      <c r="J6" s="22" t="inlineStr">
        <is>
          <t>إهلاك السنة</t>
        </is>
      </c>
      <c r="K6" s="22" t="inlineStr">
        <is>
          <t>مجمع الإهلاك آخر السنة</t>
        </is>
      </c>
      <c r="L6" s="22" t="inlineStr">
        <is>
          <t>صافي القيمة الدفترية</t>
        </is>
      </c>
      <c r="M6" s="22" t="inlineStr">
        <is>
          <t>الموقع</t>
        </is>
      </c>
    </row>
    <row r="7">
      <c r="A7" s="23" t="inlineStr">
        <is>
          <t>FA-001</t>
        </is>
      </c>
      <c r="B7" s="19" t="inlineStr">
        <is>
          <t>مبنى الإدارة والمخازن</t>
        </is>
      </c>
      <c r="C7" s="23" t="inlineStr">
        <is>
          <t>مبانٍ</t>
        </is>
      </c>
      <c r="D7" s="21" t="n">
        <v>43466</v>
      </c>
      <c r="E7" s="24" t="n">
        <v>3000000</v>
      </c>
      <c r="F7" s="24" t="n">
        <v>0</v>
      </c>
      <c r="G7" s="25" t="n">
        <v>40</v>
      </c>
      <c r="H7" s="26">
        <f>IF(OR(E7="",N(G7)=0,D7=""),"",(E7-N(F7))/(G7*12))</f>
        <v/>
      </c>
      <c r="I7" s="27">
        <f>IF(H7="","",H7*MAX(0,MIN(G7*12,(YEAR($F$4)-YEAR(D7))*12+MONTH($F$4)-MONTH(D7))))</f>
        <v/>
      </c>
      <c r="J7" s="27">
        <f>IF(H7="","",K7-I7)</f>
        <v/>
      </c>
      <c r="K7" s="27">
        <f>IF(H7="","",H7*MAX(0,MIN(G7*12,(YEAR($I$4)-YEAR(D7))*12+MONTH($I$4)-MONTH(D7)+1)))</f>
        <v/>
      </c>
      <c r="L7" s="27">
        <f>IF(E7="","",E7-N(K7))</f>
        <v/>
      </c>
      <c r="M7" s="23" t="inlineStr">
        <is>
          <t>المقر الرئيسي</t>
        </is>
      </c>
    </row>
    <row r="8">
      <c r="A8" s="23" t="inlineStr">
        <is>
          <t>FA-002</t>
        </is>
      </c>
      <c r="B8" s="19" t="inlineStr">
        <is>
          <t>خط تعبئة آلي</t>
        </is>
      </c>
      <c r="C8" s="23" t="inlineStr">
        <is>
          <t>آلات ومعدات</t>
        </is>
      </c>
      <c r="D8" s="21" t="n">
        <v>44661</v>
      </c>
      <c r="E8" s="24" t="n">
        <v>1200000</v>
      </c>
      <c r="F8" s="24" t="n">
        <v>120000</v>
      </c>
      <c r="G8" s="25" t="n">
        <v>10</v>
      </c>
      <c r="H8" s="26">
        <f>IF(OR(E8="",N(G8)=0,D8=""),"",(E8-N(F8))/(G8*12))</f>
        <v/>
      </c>
      <c r="I8" s="27">
        <f>IF(H8="","",H8*MAX(0,MIN(G8*12,(YEAR($F$4)-YEAR(D8))*12+MONTH($F$4)-MONTH(D8))))</f>
        <v/>
      </c>
      <c r="J8" s="27">
        <f>IF(H8="","",K8-I8)</f>
        <v/>
      </c>
      <c r="K8" s="27">
        <f>IF(H8="","",H8*MAX(0,MIN(G8*12,(YEAR($I$4)-YEAR(D8))*12+MONTH($I$4)-MONTH(D8)+1)))</f>
        <v/>
      </c>
      <c r="L8" s="27">
        <f>IF(E8="","",E8-N(K8))</f>
        <v/>
      </c>
      <c r="M8" s="23" t="inlineStr">
        <is>
          <t>المصنع</t>
        </is>
      </c>
    </row>
    <row r="9">
      <c r="A9" s="23" t="inlineStr">
        <is>
          <t>FA-003</t>
        </is>
      </c>
      <c r="B9" s="19" t="inlineStr">
        <is>
          <t>ماكينة تغليف</t>
        </is>
      </c>
      <c r="C9" s="23" t="inlineStr">
        <is>
          <t>آلات ومعدات</t>
        </is>
      </c>
      <c r="D9" s="21" t="n">
        <v>46086</v>
      </c>
      <c r="E9" s="24" t="n">
        <v>360000</v>
      </c>
      <c r="F9" s="24" t="n">
        <v>0</v>
      </c>
      <c r="G9" s="25" t="n">
        <v>8</v>
      </c>
      <c r="H9" s="26">
        <f>IF(OR(E9="",N(G9)=0,D9=""),"",(E9-N(F9))/(G9*12))</f>
        <v/>
      </c>
      <c r="I9" s="27">
        <f>IF(H9="","",H9*MAX(0,MIN(G9*12,(YEAR($F$4)-YEAR(D9))*12+MONTH($F$4)-MONTH(D9))))</f>
        <v/>
      </c>
      <c r="J9" s="27">
        <f>IF(H9="","",K9-I9)</f>
        <v/>
      </c>
      <c r="K9" s="27">
        <f>IF(H9="","",H9*MAX(0,MIN(G9*12,(YEAR($I$4)-YEAR(D9))*12+MONTH($I$4)-MONTH(D9)+1)))</f>
        <v/>
      </c>
      <c r="L9" s="27">
        <f>IF(E9="","",E9-N(K9))</f>
        <v/>
      </c>
      <c r="M9" s="23" t="inlineStr">
        <is>
          <t>المصنع</t>
        </is>
      </c>
    </row>
    <row r="10">
      <c r="A10" s="23" t="inlineStr">
        <is>
          <t>FA-004</t>
        </is>
      </c>
      <c r="B10" s="19" t="inlineStr">
        <is>
          <t>سيارة نقل خفيف للتوزيع</t>
        </is>
      </c>
      <c r="C10" s="23" t="inlineStr">
        <is>
          <t>سيارات</t>
        </is>
      </c>
      <c r="D10" s="21" t="n">
        <v>45170</v>
      </c>
      <c r="E10" s="24" t="n">
        <v>650000</v>
      </c>
      <c r="F10" s="24" t="n">
        <v>50000</v>
      </c>
      <c r="G10" s="25" t="n">
        <v>5</v>
      </c>
      <c r="H10" s="26">
        <f>IF(OR(E10="",N(G10)=0,D10=""),"",(E10-N(F10))/(G10*12))</f>
        <v/>
      </c>
      <c r="I10" s="27">
        <f>IF(H10="","",H10*MAX(0,MIN(G10*12,(YEAR($F$4)-YEAR(D10))*12+MONTH($F$4)-MONTH(D10))))</f>
        <v/>
      </c>
      <c r="J10" s="27">
        <f>IF(H10="","",K10-I10)</f>
        <v/>
      </c>
      <c r="K10" s="27">
        <f>IF(H10="","",H10*MAX(0,MIN(G10*12,(YEAR($I$4)-YEAR(D10))*12+MONTH($I$4)-MONTH(D10)+1)))</f>
        <v/>
      </c>
      <c r="L10" s="27">
        <f>IF(E10="","",E10-N(K10))</f>
        <v/>
      </c>
      <c r="M10" s="23" t="inlineStr">
        <is>
          <t>إدارة التوزيع</t>
        </is>
      </c>
    </row>
    <row r="11">
      <c r="A11" s="23" t="inlineStr">
        <is>
          <t>FA-005</t>
        </is>
      </c>
      <c r="B11" s="19" t="inlineStr">
        <is>
          <t>سيارة ملاكي للإدارة</t>
        </is>
      </c>
      <c r="C11" s="23" t="inlineStr">
        <is>
          <t>سيارات</t>
        </is>
      </c>
      <c r="D11" s="21" t="n">
        <v>43862</v>
      </c>
      <c r="E11" s="24" t="n">
        <v>480000</v>
      </c>
      <c r="F11" s="24" t="n">
        <v>30000</v>
      </c>
      <c r="G11" s="25" t="n">
        <v>5</v>
      </c>
      <c r="H11" s="26">
        <f>IF(OR(E11="",N(G11)=0,D11=""),"",(E11-N(F11))/(G11*12))</f>
        <v/>
      </c>
      <c r="I11" s="27">
        <f>IF(H11="","",H11*MAX(0,MIN(G11*12,(YEAR($F$4)-YEAR(D11))*12+MONTH($F$4)-MONTH(D11))))</f>
        <v/>
      </c>
      <c r="J11" s="27">
        <f>IF(H11="","",K11-I11)</f>
        <v/>
      </c>
      <c r="K11" s="27">
        <f>IF(H11="","",H11*MAX(0,MIN(G11*12,(YEAR($I$4)-YEAR(D11))*12+MONTH($I$4)-MONTH(D11)+1)))</f>
        <v/>
      </c>
      <c r="L11" s="27">
        <f>IF(E11="","",E11-N(K11))</f>
        <v/>
      </c>
      <c r="M11" s="23" t="inlineStr">
        <is>
          <t>الإدارة</t>
        </is>
      </c>
    </row>
    <row r="12">
      <c r="A12" s="23" t="inlineStr">
        <is>
          <t>FA-006</t>
        </is>
      </c>
      <c r="B12" s="19" t="inlineStr">
        <is>
          <t>أثاث مكاتب الإدارة</t>
        </is>
      </c>
      <c r="C12" s="23" t="inlineStr">
        <is>
          <t>أثاث ومفروشات</t>
        </is>
      </c>
      <c r="D12" s="21" t="n">
        <v>44378</v>
      </c>
      <c r="E12" s="24" t="n">
        <v>180000</v>
      </c>
      <c r="F12" s="24" t="n">
        <v>0</v>
      </c>
      <c r="G12" s="25" t="n">
        <v>10</v>
      </c>
      <c r="H12" s="26">
        <f>IF(OR(E12="",N(G12)=0,D12=""),"",(E12-N(F12))/(G12*12))</f>
        <v/>
      </c>
      <c r="I12" s="27">
        <f>IF(H12="","",H12*MAX(0,MIN(G12*12,(YEAR($F$4)-YEAR(D12))*12+MONTH($F$4)-MONTH(D12))))</f>
        <v/>
      </c>
      <c r="J12" s="27">
        <f>IF(H12="","",K12-I12)</f>
        <v/>
      </c>
      <c r="K12" s="27">
        <f>IF(H12="","",H12*MAX(0,MIN(G12*12,(YEAR($I$4)-YEAR(D12))*12+MONTH($I$4)-MONTH(D12)+1)))</f>
        <v/>
      </c>
      <c r="L12" s="27">
        <f>IF(E12="","",E12-N(K12))</f>
        <v/>
      </c>
      <c r="M12" s="23" t="inlineStr">
        <is>
          <t>المقر الرئيسي</t>
        </is>
      </c>
    </row>
    <row r="13">
      <c r="A13" s="23" t="inlineStr">
        <is>
          <t>FA-007</t>
        </is>
      </c>
      <c r="B13" s="19" t="inlineStr">
        <is>
          <t>أجهزة حاسب محمولة (12 جهاز)</t>
        </is>
      </c>
      <c r="C13" s="23" t="inlineStr">
        <is>
          <t>أجهزة حاسب</t>
        </is>
      </c>
      <c r="D13" s="21" t="n">
        <v>45306</v>
      </c>
      <c r="E13" s="24" t="n">
        <v>216000</v>
      </c>
      <c r="F13" s="24" t="n">
        <v>0</v>
      </c>
      <c r="G13" s="25" t="n">
        <v>4</v>
      </c>
      <c r="H13" s="26">
        <f>IF(OR(E13="",N(G13)=0,D13=""),"",(E13-N(F13))/(G13*12))</f>
        <v/>
      </c>
      <c r="I13" s="27">
        <f>IF(H13="","",H13*MAX(0,MIN(G13*12,(YEAR($F$4)-YEAR(D13))*12+MONTH($F$4)-MONTH(D13))))</f>
        <v/>
      </c>
      <c r="J13" s="27">
        <f>IF(H13="","",K13-I13)</f>
        <v/>
      </c>
      <c r="K13" s="27">
        <f>IF(H13="","",H13*MAX(0,MIN(G13*12,(YEAR($I$4)-YEAR(D13))*12+MONTH($I$4)-MONTH(D13)+1)))</f>
        <v/>
      </c>
      <c r="L13" s="27">
        <f>IF(E13="","",E13-N(K13))</f>
        <v/>
      </c>
      <c r="M13" s="23" t="inlineStr">
        <is>
          <t>الإدارات</t>
        </is>
      </c>
    </row>
    <row r="14">
      <c r="A14" s="23" t="inlineStr">
        <is>
          <t>FA-008</t>
        </is>
      </c>
      <c r="B14" s="19" t="inlineStr">
        <is>
          <t>خوادم وشبكة</t>
        </is>
      </c>
      <c r="C14" s="23" t="inlineStr">
        <is>
          <t>أجهزة حاسب</t>
        </is>
      </c>
      <c r="D14" s="21" t="n">
        <v>46254</v>
      </c>
      <c r="E14" s="24" t="n">
        <v>150000</v>
      </c>
      <c r="F14" s="24" t="n">
        <v>0</v>
      </c>
      <c r="G14" s="25" t="n">
        <v>5</v>
      </c>
      <c r="H14" s="26">
        <f>IF(OR(E14="",N(G14)=0,D14=""),"",(E14-N(F14))/(G14*12))</f>
        <v/>
      </c>
      <c r="I14" s="27">
        <f>IF(H14="","",H14*MAX(0,MIN(G14*12,(YEAR($F$4)-YEAR(D14))*12+MONTH($F$4)-MONTH(D14))))</f>
        <v/>
      </c>
      <c r="J14" s="27">
        <f>IF(H14="","",K14-I14)</f>
        <v/>
      </c>
      <c r="K14" s="27">
        <f>IF(H14="","",H14*MAX(0,MIN(G14*12,(YEAR($I$4)-YEAR(D14))*12+MONTH($I$4)-MONTH(D14)+1)))</f>
        <v/>
      </c>
      <c r="L14" s="27">
        <f>IF(E14="","",E14-N(K14))</f>
        <v/>
      </c>
      <c r="M14" s="23" t="inlineStr">
        <is>
          <t>غرفة الخوادم</t>
        </is>
      </c>
    </row>
    <row r="15">
      <c r="A15" s="23" t="n"/>
      <c r="B15" s="19" t="n"/>
      <c r="C15" s="23" t="n"/>
      <c r="D15" s="21" t="n"/>
      <c r="E15" s="24" t="n"/>
      <c r="F15" s="24" t="n"/>
      <c r="G15" s="25" t="n"/>
      <c r="H15" s="26">
        <f>IF(OR(E15="",N(G15)=0,D15=""),"",(E15-N(F15))/(G15*12))</f>
        <v/>
      </c>
      <c r="I15" s="27">
        <f>IF(H15="","",H15*MAX(0,MIN(G15*12,(YEAR($F$4)-YEAR(D15))*12+MONTH($F$4)-MONTH(D15))))</f>
        <v/>
      </c>
      <c r="J15" s="27">
        <f>IF(H15="","",K15-I15)</f>
        <v/>
      </c>
      <c r="K15" s="27">
        <f>IF(H15="","",H15*MAX(0,MIN(G15*12,(YEAR($I$4)-YEAR(D15))*12+MONTH($I$4)-MONTH(D15)+1)))</f>
        <v/>
      </c>
      <c r="L15" s="27">
        <f>IF(E15="","",E15-N(K15))</f>
        <v/>
      </c>
      <c r="M15" s="23" t="n"/>
    </row>
    <row r="16">
      <c r="A16" s="23" t="n"/>
      <c r="B16" s="19" t="n"/>
      <c r="C16" s="23" t="n"/>
      <c r="D16" s="21" t="n"/>
      <c r="E16" s="24" t="n"/>
      <c r="F16" s="24" t="n"/>
      <c r="G16" s="25" t="n"/>
      <c r="H16" s="26">
        <f>IF(OR(E16="",N(G16)=0,D16=""),"",(E16-N(F16))/(G16*12))</f>
        <v/>
      </c>
      <c r="I16" s="27">
        <f>IF(H16="","",H16*MAX(0,MIN(G16*12,(YEAR($F$4)-YEAR(D16))*12+MONTH($F$4)-MONTH(D16))))</f>
        <v/>
      </c>
      <c r="J16" s="27">
        <f>IF(H16="","",K16-I16)</f>
        <v/>
      </c>
      <c r="K16" s="27">
        <f>IF(H16="","",H16*MAX(0,MIN(G16*12,(YEAR($I$4)-YEAR(D16))*12+MONTH($I$4)-MONTH(D16)+1)))</f>
        <v/>
      </c>
      <c r="L16" s="27">
        <f>IF(E16="","",E16-N(K16))</f>
        <v/>
      </c>
      <c r="M16" s="23" t="n"/>
    </row>
    <row r="17">
      <c r="A17" s="23" t="n"/>
      <c r="B17" s="19" t="n"/>
      <c r="C17" s="23" t="n"/>
      <c r="D17" s="21" t="n"/>
      <c r="E17" s="24" t="n"/>
      <c r="F17" s="24" t="n"/>
      <c r="G17" s="25" t="n"/>
      <c r="H17" s="26">
        <f>IF(OR(E17="",N(G17)=0,D17=""),"",(E17-N(F17))/(G17*12))</f>
        <v/>
      </c>
      <c r="I17" s="27">
        <f>IF(H17="","",H17*MAX(0,MIN(G17*12,(YEAR($F$4)-YEAR(D17))*12+MONTH($F$4)-MONTH(D17))))</f>
        <v/>
      </c>
      <c r="J17" s="27">
        <f>IF(H17="","",K17-I17)</f>
        <v/>
      </c>
      <c r="K17" s="27">
        <f>IF(H17="","",H17*MAX(0,MIN(G17*12,(YEAR($I$4)-YEAR(D17))*12+MONTH($I$4)-MONTH(D17)+1)))</f>
        <v/>
      </c>
      <c r="L17" s="27">
        <f>IF(E17="","",E17-N(K17))</f>
        <v/>
      </c>
      <c r="M17" s="23" t="n"/>
    </row>
    <row r="18">
      <c r="A18" s="23" t="n"/>
      <c r="B18" s="19" t="n"/>
      <c r="C18" s="23" t="n"/>
      <c r="D18" s="21" t="n"/>
      <c r="E18" s="24" t="n"/>
      <c r="F18" s="24" t="n"/>
      <c r="G18" s="25" t="n"/>
      <c r="H18" s="26">
        <f>IF(OR(E18="",N(G18)=0,D18=""),"",(E18-N(F18))/(G18*12))</f>
        <v/>
      </c>
      <c r="I18" s="27">
        <f>IF(H18="","",H18*MAX(0,MIN(G18*12,(YEAR($F$4)-YEAR(D18))*12+MONTH($F$4)-MONTH(D18))))</f>
        <v/>
      </c>
      <c r="J18" s="27">
        <f>IF(H18="","",K18-I18)</f>
        <v/>
      </c>
      <c r="K18" s="27">
        <f>IF(H18="","",H18*MAX(0,MIN(G18*12,(YEAR($I$4)-YEAR(D18))*12+MONTH($I$4)-MONTH(D18)+1)))</f>
        <v/>
      </c>
      <c r="L18" s="27">
        <f>IF(E18="","",E18-N(K18))</f>
        <v/>
      </c>
      <c r="M18" s="23" t="n"/>
    </row>
    <row r="19">
      <c r="A19" s="23" t="n"/>
      <c r="B19" s="19" t="n"/>
      <c r="C19" s="23" t="n"/>
      <c r="D19" s="21" t="n"/>
      <c r="E19" s="24" t="n"/>
      <c r="F19" s="24" t="n"/>
      <c r="G19" s="25" t="n"/>
      <c r="H19" s="26">
        <f>IF(OR(E19="",N(G19)=0,D19=""),"",(E19-N(F19))/(G19*12))</f>
        <v/>
      </c>
      <c r="I19" s="27">
        <f>IF(H19="","",H19*MAX(0,MIN(G19*12,(YEAR($F$4)-YEAR(D19))*12+MONTH($F$4)-MONTH(D19))))</f>
        <v/>
      </c>
      <c r="J19" s="27">
        <f>IF(H19="","",K19-I19)</f>
        <v/>
      </c>
      <c r="K19" s="27">
        <f>IF(H19="","",H19*MAX(0,MIN(G19*12,(YEAR($I$4)-YEAR(D19))*12+MONTH($I$4)-MONTH(D19)+1)))</f>
        <v/>
      </c>
      <c r="L19" s="27">
        <f>IF(E19="","",E19-N(K19))</f>
        <v/>
      </c>
      <c r="M19" s="23" t="n"/>
    </row>
    <row r="20">
      <c r="A20" s="23" t="n"/>
      <c r="B20" s="19" t="n"/>
      <c r="C20" s="23" t="n"/>
      <c r="D20" s="21" t="n"/>
      <c r="E20" s="24" t="n"/>
      <c r="F20" s="24" t="n"/>
      <c r="G20" s="25" t="n"/>
      <c r="H20" s="26">
        <f>IF(OR(E20="",N(G20)=0,D20=""),"",(E20-N(F20))/(G20*12))</f>
        <v/>
      </c>
      <c r="I20" s="27">
        <f>IF(H20="","",H20*MAX(0,MIN(G20*12,(YEAR($F$4)-YEAR(D20))*12+MONTH($F$4)-MONTH(D20))))</f>
        <v/>
      </c>
      <c r="J20" s="27">
        <f>IF(H20="","",K20-I20)</f>
        <v/>
      </c>
      <c r="K20" s="27">
        <f>IF(H20="","",H20*MAX(0,MIN(G20*12,(YEAR($I$4)-YEAR(D20))*12+MONTH($I$4)-MONTH(D20)+1)))</f>
        <v/>
      </c>
      <c r="L20" s="27">
        <f>IF(E20="","",E20-N(K20))</f>
        <v/>
      </c>
      <c r="M20" s="23" t="n"/>
    </row>
    <row r="21">
      <c r="A21" s="23" t="n"/>
      <c r="B21" s="19" t="n"/>
      <c r="C21" s="23" t="n"/>
      <c r="D21" s="21" t="n"/>
      <c r="E21" s="24" t="n"/>
      <c r="F21" s="24" t="n"/>
      <c r="G21" s="25" t="n"/>
      <c r="H21" s="26">
        <f>IF(OR(E21="",N(G21)=0,D21=""),"",(E21-N(F21))/(G21*12))</f>
        <v/>
      </c>
      <c r="I21" s="27">
        <f>IF(H21="","",H21*MAX(0,MIN(G21*12,(YEAR($F$4)-YEAR(D21))*12+MONTH($F$4)-MONTH(D21))))</f>
        <v/>
      </c>
      <c r="J21" s="27">
        <f>IF(H21="","",K21-I21)</f>
        <v/>
      </c>
      <c r="K21" s="27">
        <f>IF(H21="","",H21*MAX(0,MIN(G21*12,(YEAR($I$4)-YEAR(D21))*12+MONTH($I$4)-MONTH(D21)+1)))</f>
        <v/>
      </c>
      <c r="L21" s="27">
        <f>IF(E21="","",E21-N(K21))</f>
        <v/>
      </c>
      <c r="M21" s="23" t="n"/>
    </row>
    <row r="22">
      <c r="A22" s="23" t="n"/>
      <c r="B22" s="19" t="n"/>
      <c r="C22" s="23" t="n"/>
      <c r="D22" s="21" t="n"/>
      <c r="E22" s="24" t="n"/>
      <c r="F22" s="24" t="n"/>
      <c r="G22" s="25" t="n"/>
      <c r="H22" s="26">
        <f>IF(OR(E22="",N(G22)=0,D22=""),"",(E22-N(F22))/(G22*12))</f>
        <v/>
      </c>
      <c r="I22" s="27">
        <f>IF(H22="","",H22*MAX(0,MIN(G22*12,(YEAR($F$4)-YEAR(D22))*12+MONTH($F$4)-MONTH(D22))))</f>
        <v/>
      </c>
      <c r="J22" s="27">
        <f>IF(H22="","",K22-I22)</f>
        <v/>
      </c>
      <c r="K22" s="27">
        <f>IF(H22="","",H22*MAX(0,MIN(G22*12,(YEAR($I$4)-YEAR(D22))*12+MONTH($I$4)-MONTH(D22)+1)))</f>
        <v/>
      </c>
      <c r="L22" s="27">
        <f>IF(E22="","",E22-N(K22))</f>
        <v/>
      </c>
      <c r="M22" s="23" t="n"/>
    </row>
    <row r="23">
      <c r="A23" s="23" t="n"/>
      <c r="B23" s="19" t="n"/>
      <c r="C23" s="23" t="n"/>
      <c r="D23" s="21" t="n"/>
      <c r="E23" s="24" t="n"/>
      <c r="F23" s="24" t="n"/>
      <c r="G23" s="25" t="n"/>
      <c r="H23" s="26">
        <f>IF(OR(E23="",N(G23)=0,D23=""),"",(E23-N(F23))/(G23*12))</f>
        <v/>
      </c>
      <c r="I23" s="27">
        <f>IF(H23="","",H23*MAX(0,MIN(G23*12,(YEAR($F$4)-YEAR(D23))*12+MONTH($F$4)-MONTH(D23))))</f>
        <v/>
      </c>
      <c r="J23" s="27">
        <f>IF(H23="","",K23-I23)</f>
        <v/>
      </c>
      <c r="K23" s="27">
        <f>IF(H23="","",H23*MAX(0,MIN(G23*12,(YEAR($I$4)-YEAR(D23))*12+MONTH($I$4)-MONTH(D23)+1)))</f>
        <v/>
      </c>
      <c r="L23" s="27">
        <f>IF(E23="","",E23-N(K23))</f>
        <v/>
      </c>
      <c r="M23" s="23" t="n"/>
    </row>
    <row r="24">
      <c r="A24" s="23" t="n"/>
      <c r="B24" s="19" t="n"/>
      <c r="C24" s="23" t="n"/>
      <c r="D24" s="21" t="n"/>
      <c r="E24" s="24" t="n"/>
      <c r="F24" s="24" t="n"/>
      <c r="G24" s="25" t="n"/>
      <c r="H24" s="26">
        <f>IF(OR(E24="",N(G24)=0,D24=""),"",(E24-N(F24))/(G24*12))</f>
        <v/>
      </c>
      <c r="I24" s="27">
        <f>IF(H24="","",H24*MAX(0,MIN(G24*12,(YEAR($F$4)-YEAR(D24))*12+MONTH($F$4)-MONTH(D24))))</f>
        <v/>
      </c>
      <c r="J24" s="27">
        <f>IF(H24="","",K24-I24)</f>
        <v/>
      </c>
      <c r="K24" s="27">
        <f>IF(H24="","",H24*MAX(0,MIN(G24*12,(YEAR($I$4)-YEAR(D24))*12+MONTH($I$4)-MONTH(D24)+1)))</f>
        <v/>
      </c>
      <c r="L24" s="27">
        <f>IF(E24="","",E24-N(K24))</f>
        <v/>
      </c>
      <c r="M24" s="23" t="n"/>
    </row>
    <row r="25">
      <c r="A25" s="23" t="n"/>
      <c r="B25" s="19" t="n"/>
      <c r="C25" s="23" t="n"/>
      <c r="D25" s="21" t="n"/>
      <c r="E25" s="24" t="n"/>
      <c r="F25" s="24" t="n"/>
      <c r="G25" s="25" t="n"/>
      <c r="H25" s="26">
        <f>IF(OR(E25="",N(G25)=0,D25=""),"",(E25-N(F25))/(G25*12))</f>
        <v/>
      </c>
      <c r="I25" s="27">
        <f>IF(H25="","",H25*MAX(0,MIN(G25*12,(YEAR($F$4)-YEAR(D25))*12+MONTH($F$4)-MONTH(D25))))</f>
        <v/>
      </c>
      <c r="J25" s="27">
        <f>IF(H25="","",K25-I25)</f>
        <v/>
      </c>
      <c r="K25" s="27">
        <f>IF(H25="","",H25*MAX(0,MIN(G25*12,(YEAR($I$4)-YEAR(D25))*12+MONTH($I$4)-MONTH(D25)+1)))</f>
        <v/>
      </c>
      <c r="L25" s="27">
        <f>IF(E25="","",E25-N(K25))</f>
        <v/>
      </c>
      <c r="M25" s="23" t="n"/>
    </row>
    <row r="26">
      <c r="A26" s="23" t="n"/>
      <c r="B26" s="19" t="n"/>
      <c r="C26" s="23" t="n"/>
      <c r="D26" s="21" t="n"/>
      <c r="E26" s="24" t="n"/>
      <c r="F26" s="24" t="n"/>
      <c r="G26" s="25" t="n"/>
      <c r="H26" s="26">
        <f>IF(OR(E26="",N(G26)=0,D26=""),"",(E26-N(F26))/(G26*12))</f>
        <v/>
      </c>
      <c r="I26" s="27">
        <f>IF(H26="","",H26*MAX(0,MIN(G26*12,(YEAR($F$4)-YEAR(D26))*12+MONTH($F$4)-MONTH(D26))))</f>
        <v/>
      </c>
      <c r="J26" s="27">
        <f>IF(H26="","",K26-I26)</f>
        <v/>
      </c>
      <c r="K26" s="27">
        <f>IF(H26="","",H26*MAX(0,MIN(G26*12,(YEAR($I$4)-YEAR(D26))*12+MONTH($I$4)-MONTH(D26)+1)))</f>
        <v/>
      </c>
      <c r="L26" s="27">
        <f>IF(E26="","",E26-N(K26))</f>
        <v/>
      </c>
      <c r="M26" s="23" t="n"/>
    </row>
    <row r="27">
      <c r="A27" s="23" t="n"/>
      <c r="B27" s="19" t="n"/>
      <c r="C27" s="23" t="n"/>
      <c r="D27" s="21" t="n"/>
      <c r="E27" s="24" t="n"/>
      <c r="F27" s="24" t="n"/>
      <c r="G27" s="25" t="n"/>
      <c r="H27" s="26">
        <f>IF(OR(E27="",N(G27)=0,D27=""),"",(E27-N(F27))/(G27*12))</f>
        <v/>
      </c>
      <c r="I27" s="27">
        <f>IF(H27="","",H27*MAX(0,MIN(G27*12,(YEAR($F$4)-YEAR(D27))*12+MONTH($F$4)-MONTH(D27))))</f>
        <v/>
      </c>
      <c r="J27" s="27">
        <f>IF(H27="","",K27-I27)</f>
        <v/>
      </c>
      <c r="K27" s="27">
        <f>IF(H27="","",H27*MAX(0,MIN(G27*12,(YEAR($I$4)-YEAR(D27))*12+MONTH($I$4)-MONTH(D27)+1)))</f>
        <v/>
      </c>
      <c r="L27" s="27">
        <f>IF(E27="","",E27-N(K27))</f>
        <v/>
      </c>
      <c r="M27" s="23" t="n"/>
    </row>
    <row r="28">
      <c r="A28" s="23" t="n"/>
      <c r="B28" s="19" t="n"/>
      <c r="C28" s="23" t="n"/>
      <c r="D28" s="21" t="n"/>
      <c r="E28" s="24" t="n"/>
      <c r="F28" s="24" t="n"/>
      <c r="G28" s="25" t="n"/>
      <c r="H28" s="26">
        <f>IF(OR(E28="",N(G28)=0,D28=""),"",(E28-N(F28))/(G28*12))</f>
        <v/>
      </c>
      <c r="I28" s="27">
        <f>IF(H28="","",H28*MAX(0,MIN(G28*12,(YEAR($F$4)-YEAR(D28))*12+MONTH($F$4)-MONTH(D28))))</f>
        <v/>
      </c>
      <c r="J28" s="27">
        <f>IF(H28="","",K28-I28)</f>
        <v/>
      </c>
      <c r="K28" s="27">
        <f>IF(H28="","",H28*MAX(0,MIN(G28*12,(YEAR($I$4)-YEAR(D28))*12+MONTH($I$4)-MONTH(D28)+1)))</f>
        <v/>
      </c>
      <c r="L28" s="27">
        <f>IF(E28="","",E28-N(K28))</f>
        <v/>
      </c>
      <c r="M28" s="23" t="n"/>
    </row>
    <row r="29">
      <c r="A29" s="23" t="n"/>
      <c r="B29" s="19" t="n"/>
      <c r="C29" s="23" t="n"/>
      <c r="D29" s="21" t="n"/>
      <c r="E29" s="24" t="n"/>
      <c r="F29" s="24" t="n"/>
      <c r="G29" s="25" t="n"/>
      <c r="H29" s="26">
        <f>IF(OR(E29="",N(G29)=0,D29=""),"",(E29-N(F29))/(G29*12))</f>
        <v/>
      </c>
      <c r="I29" s="27">
        <f>IF(H29="","",H29*MAX(0,MIN(G29*12,(YEAR($F$4)-YEAR(D29))*12+MONTH($F$4)-MONTH(D29))))</f>
        <v/>
      </c>
      <c r="J29" s="27">
        <f>IF(H29="","",K29-I29)</f>
        <v/>
      </c>
      <c r="K29" s="27">
        <f>IF(H29="","",H29*MAX(0,MIN(G29*12,(YEAR($I$4)-YEAR(D29))*12+MONTH($I$4)-MONTH(D29)+1)))</f>
        <v/>
      </c>
      <c r="L29" s="27">
        <f>IF(E29="","",E29-N(K29))</f>
        <v/>
      </c>
      <c r="M29" s="23" t="n"/>
    </row>
    <row r="30">
      <c r="A30" s="23" t="n"/>
      <c r="B30" s="19" t="n"/>
      <c r="C30" s="23" t="n"/>
      <c r="D30" s="21" t="n"/>
      <c r="E30" s="24" t="n"/>
      <c r="F30" s="24" t="n"/>
      <c r="G30" s="25" t="n"/>
      <c r="H30" s="26">
        <f>IF(OR(E30="",N(G30)=0,D30=""),"",(E30-N(F30))/(G30*12))</f>
        <v/>
      </c>
      <c r="I30" s="27">
        <f>IF(H30="","",H30*MAX(0,MIN(G30*12,(YEAR($F$4)-YEAR(D30))*12+MONTH($F$4)-MONTH(D30))))</f>
        <v/>
      </c>
      <c r="J30" s="27">
        <f>IF(H30="","",K30-I30)</f>
        <v/>
      </c>
      <c r="K30" s="27">
        <f>IF(H30="","",H30*MAX(0,MIN(G30*12,(YEAR($I$4)-YEAR(D30))*12+MONTH($I$4)-MONTH(D30)+1)))</f>
        <v/>
      </c>
      <c r="L30" s="27">
        <f>IF(E30="","",E30-N(K30))</f>
        <v/>
      </c>
      <c r="M30" s="23" t="n"/>
    </row>
    <row r="31">
      <c r="A31" s="23" t="n"/>
      <c r="B31" s="19" t="n"/>
      <c r="C31" s="23" t="n"/>
      <c r="D31" s="21" t="n"/>
      <c r="E31" s="24" t="n"/>
      <c r="F31" s="24" t="n"/>
      <c r="G31" s="25" t="n"/>
      <c r="H31" s="26">
        <f>IF(OR(E31="",N(G31)=0,D31=""),"",(E31-N(F31))/(G31*12))</f>
        <v/>
      </c>
      <c r="I31" s="27">
        <f>IF(H31="","",H31*MAX(0,MIN(G31*12,(YEAR($F$4)-YEAR(D31))*12+MONTH($F$4)-MONTH(D31))))</f>
        <v/>
      </c>
      <c r="J31" s="27">
        <f>IF(H31="","",K31-I31)</f>
        <v/>
      </c>
      <c r="K31" s="27">
        <f>IF(H31="","",H31*MAX(0,MIN(G31*12,(YEAR($I$4)-YEAR(D31))*12+MONTH($I$4)-MONTH(D31)+1)))</f>
        <v/>
      </c>
      <c r="L31" s="27">
        <f>IF(E31="","",E31-N(K31))</f>
        <v/>
      </c>
      <c r="M31" s="23" t="n"/>
    </row>
    <row r="32">
      <c r="A32" s="23" t="n"/>
      <c r="B32" s="19" t="n"/>
      <c r="C32" s="23" t="n"/>
      <c r="D32" s="21" t="n"/>
      <c r="E32" s="24" t="n"/>
      <c r="F32" s="24" t="n"/>
      <c r="G32" s="25" t="n"/>
      <c r="H32" s="26">
        <f>IF(OR(E32="",N(G32)=0,D32=""),"",(E32-N(F32))/(G32*12))</f>
        <v/>
      </c>
      <c r="I32" s="27">
        <f>IF(H32="","",H32*MAX(0,MIN(G32*12,(YEAR($F$4)-YEAR(D32))*12+MONTH($F$4)-MONTH(D32))))</f>
        <v/>
      </c>
      <c r="J32" s="27">
        <f>IF(H32="","",K32-I32)</f>
        <v/>
      </c>
      <c r="K32" s="27">
        <f>IF(H32="","",H32*MAX(0,MIN(G32*12,(YEAR($I$4)-YEAR(D32))*12+MONTH($I$4)-MONTH(D32)+1)))</f>
        <v/>
      </c>
      <c r="L32" s="27">
        <f>IF(E32="","",E32-N(K32))</f>
        <v/>
      </c>
      <c r="M32" s="23" t="n"/>
    </row>
    <row r="33">
      <c r="A33" s="23" t="n"/>
      <c r="B33" s="19" t="n"/>
      <c r="C33" s="23" t="n"/>
      <c r="D33" s="21" t="n"/>
      <c r="E33" s="24" t="n"/>
      <c r="F33" s="24" t="n"/>
      <c r="G33" s="25" t="n"/>
      <c r="H33" s="26">
        <f>IF(OR(E33="",N(G33)=0,D33=""),"",(E33-N(F33))/(G33*12))</f>
        <v/>
      </c>
      <c r="I33" s="27">
        <f>IF(H33="","",H33*MAX(0,MIN(G33*12,(YEAR($F$4)-YEAR(D33))*12+MONTH($F$4)-MONTH(D33))))</f>
        <v/>
      </c>
      <c r="J33" s="27">
        <f>IF(H33="","",K33-I33)</f>
        <v/>
      </c>
      <c r="K33" s="27">
        <f>IF(H33="","",H33*MAX(0,MIN(G33*12,(YEAR($I$4)-YEAR(D33))*12+MONTH($I$4)-MONTH(D33)+1)))</f>
        <v/>
      </c>
      <c r="L33" s="27">
        <f>IF(E33="","",E33-N(K33))</f>
        <v/>
      </c>
      <c r="M33" s="23" t="n"/>
    </row>
    <row r="34">
      <c r="A34" s="23" t="n"/>
      <c r="B34" s="19" t="n"/>
      <c r="C34" s="23" t="n"/>
      <c r="D34" s="21" t="n"/>
      <c r="E34" s="24" t="n"/>
      <c r="F34" s="24" t="n"/>
      <c r="G34" s="25" t="n"/>
      <c r="H34" s="26">
        <f>IF(OR(E34="",N(G34)=0,D34=""),"",(E34-N(F34))/(G34*12))</f>
        <v/>
      </c>
      <c r="I34" s="27">
        <f>IF(H34="","",H34*MAX(0,MIN(G34*12,(YEAR($F$4)-YEAR(D34))*12+MONTH($F$4)-MONTH(D34))))</f>
        <v/>
      </c>
      <c r="J34" s="27">
        <f>IF(H34="","",K34-I34)</f>
        <v/>
      </c>
      <c r="K34" s="27">
        <f>IF(H34="","",H34*MAX(0,MIN(G34*12,(YEAR($I$4)-YEAR(D34))*12+MONTH($I$4)-MONTH(D34)+1)))</f>
        <v/>
      </c>
      <c r="L34" s="27">
        <f>IF(E34="","",E34-N(K34))</f>
        <v/>
      </c>
      <c r="M34" s="23" t="n"/>
    </row>
    <row r="35">
      <c r="A35" s="23" t="n"/>
      <c r="B35" s="19" t="n"/>
      <c r="C35" s="23" t="n"/>
      <c r="D35" s="21" t="n"/>
      <c r="E35" s="24" t="n"/>
      <c r="F35" s="24" t="n"/>
      <c r="G35" s="25" t="n"/>
      <c r="H35" s="26">
        <f>IF(OR(E35="",N(G35)=0,D35=""),"",(E35-N(F35))/(G35*12))</f>
        <v/>
      </c>
      <c r="I35" s="27">
        <f>IF(H35="","",H35*MAX(0,MIN(G35*12,(YEAR($F$4)-YEAR(D35))*12+MONTH($F$4)-MONTH(D35))))</f>
        <v/>
      </c>
      <c r="J35" s="27">
        <f>IF(H35="","",K35-I35)</f>
        <v/>
      </c>
      <c r="K35" s="27">
        <f>IF(H35="","",H35*MAX(0,MIN(G35*12,(YEAR($I$4)-YEAR(D35))*12+MONTH($I$4)-MONTH(D35)+1)))</f>
        <v/>
      </c>
      <c r="L35" s="27">
        <f>IF(E35="","",E35-N(K35))</f>
        <v/>
      </c>
      <c r="M35" s="23" t="n"/>
    </row>
    <row r="36">
      <c r="A36" s="23" t="n"/>
      <c r="B36" s="19" t="n"/>
      <c r="C36" s="23" t="n"/>
      <c r="D36" s="21" t="n"/>
      <c r="E36" s="24" t="n"/>
      <c r="F36" s="24" t="n"/>
      <c r="G36" s="25" t="n"/>
      <c r="H36" s="26">
        <f>IF(OR(E36="",N(G36)=0,D36=""),"",(E36-N(F36))/(G36*12))</f>
        <v/>
      </c>
      <c r="I36" s="27">
        <f>IF(H36="","",H36*MAX(0,MIN(G36*12,(YEAR($F$4)-YEAR(D36))*12+MONTH($F$4)-MONTH(D36))))</f>
        <v/>
      </c>
      <c r="J36" s="27">
        <f>IF(H36="","",K36-I36)</f>
        <v/>
      </c>
      <c r="K36" s="27">
        <f>IF(H36="","",H36*MAX(0,MIN(G36*12,(YEAR($I$4)-YEAR(D36))*12+MONTH($I$4)-MONTH(D36)+1)))</f>
        <v/>
      </c>
      <c r="L36" s="27">
        <f>IF(E36="","",E36-N(K36))</f>
        <v/>
      </c>
      <c r="M36" s="23" t="n"/>
    </row>
    <row r="37">
      <c r="A37" s="28" t="inlineStr">
        <is>
          <t>الإجمالي</t>
        </is>
      </c>
      <c r="B37" s="29" t="n"/>
      <c r="C37" s="29" t="n"/>
      <c r="D37" s="29" t="n"/>
      <c r="E37" s="30">
        <f>SUM(E7:E36)</f>
        <v/>
      </c>
      <c r="F37" s="30">
        <f>SUM(F7:F36)</f>
        <v/>
      </c>
      <c r="G37" s="29" t="n"/>
      <c r="H37" s="29" t="n"/>
      <c r="I37" s="30">
        <f>SUM(I7:I36)</f>
        <v/>
      </c>
      <c r="J37" s="30">
        <f>SUM(J7:J36)</f>
        <v/>
      </c>
      <c r="K37" s="30">
        <f>SUM(K7:K36)</f>
        <v/>
      </c>
      <c r="L37" s="30">
        <f>SUM(L7:L36)</f>
        <v/>
      </c>
      <c r="M37" s="29" t="n"/>
    </row>
    <row r="39">
      <c r="A39" s="31" t="inlineStr">
        <is>
          <t>ملخص حسب الفئة (لإيضاح الأصول الثابتة)</t>
        </is>
      </c>
    </row>
    <row r="40" ht="30" customHeight="1">
      <c r="A40" s="22" t="inlineStr">
        <is>
          <t>الفئة</t>
        </is>
      </c>
      <c r="B40" s="22" t="inlineStr">
        <is>
          <t>التكلفة</t>
        </is>
      </c>
      <c r="C40" s="22" t="inlineStr">
        <is>
          <t>مجمع أول السنة</t>
        </is>
      </c>
      <c r="D40" s="22" t="inlineStr">
        <is>
          <t>إهلاك السنة</t>
        </is>
      </c>
      <c r="E40" s="22" t="inlineStr">
        <is>
          <t>مجمع آخر السنة</t>
        </is>
      </c>
      <c r="F40" s="22" t="inlineStr">
        <is>
          <t>صافي القيمة</t>
        </is>
      </c>
    </row>
    <row r="41">
      <c r="A41" s="23" t="inlineStr">
        <is>
          <t>مبانٍ</t>
        </is>
      </c>
      <c r="B41" s="27">
        <f>SUMIF($C$7:$C$36,$A41,$E$7:$E$36)</f>
        <v/>
      </c>
      <c r="C41" s="27">
        <f>SUMIF($C$7:$C$36,$A41,$I$7:$I$36)</f>
        <v/>
      </c>
      <c r="D41" s="27">
        <f>SUMIF($C$7:$C$36,$A41,$J$7:$J$36)</f>
        <v/>
      </c>
      <c r="E41" s="27">
        <f>SUMIF($C$7:$C$36,$A41,$K$7:$K$36)</f>
        <v/>
      </c>
      <c r="F41" s="27">
        <f>SUMIF($C$7:$C$36,$A41,$L$7:$L$36)</f>
        <v/>
      </c>
    </row>
    <row r="42">
      <c r="A42" s="23" t="inlineStr">
        <is>
          <t>آلات ومعدات</t>
        </is>
      </c>
      <c r="B42" s="27">
        <f>SUMIF($C$7:$C$36,$A42,$E$7:$E$36)</f>
        <v/>
      </c>
      <c r="C42" s="27">
        <f>SUMIF($C$7:$C$36,$A42,$I$7:$I$36)</f>
        <v/>
      </c>
      <c r="D42" s="27">
        <f>SUMIF($C$7:$C$36,$A42,$J$7:$J$36)</f>
        <v/>
      </c>
      <c r="E42" s="27">
        <f>SUMIF($C$7:$C$36,$A42,$K$7:$K$36)</f>
        <v/>
      </c>
      <c r="F42" s="27">
        <f>SUMIF($C$7:$C$36,$A42,$L$7:$L$36)</f>
        <v/>
      </c>
    </row>
    <row r="43">
      <c r="A43" s="23" t="inlineStr">
        <is>
          <t>سيارات</t>
        </is>
      </c>
      <c r="B43" s="27">
        <f>SUMIF($C$7:$C$36,$A43,$E$7:$E$36)</f>
        <v/>
      </c>
      <c r="C43" s="27">
        <f>SUMIF($C$7:$C$36,$A43,$I$7:$I$36)</f>
        <v/>
      </c>
      <c r="D43" s="27">
        <f>SUMIF($C$7:$C$36,$A43,$J$7:$J$36)</f>
        <v/>
      </c>
      <c r="E43" s="27">
        <f>SUMIF($C$7:$C$36,$A43,$K$7:$K$36)</f>
        <v/>
      </c>
      <c r="F43" s="27">
        <f>SUMIF($C$7:$C$36,$A43,$L$7:$L$36)</f>
        <v/>
      </c>
    </row>
    <row r="44">
      <c r="A44" s="23" t="inlineStr">
        <is>
          <t>أثاث ومفروشات</t>
        </is>
      </c>
      <c r="B44" s="27">
        <f>SUMIF($C$7:$C$36,$A44,$E$7:$E$36)</f>
        <v/>
      </c>
      <c r="C44" s="27">
        <f>SUMIF($C$7:$C$36,$A44,$I$7:$I$36)</f>
        <v/>
      </c>
      <c r="D44" s="27">
        <f>SUMIF($C$7:$C$36,$A44,$J$7:$J$36)</f>
        <v/>
      </c>
      <c r="E44" s="27">
        <f>SUMIF($C$7:$C$36,$A44,$K$7:$K$36)</f>
        <v/>
      </c>
      <c r="F44" s="27">
        <f>SUMIF($C$7:$C$36,$A44,$L$7:$L$36)</f>
        <v/>
      </c>
    </row>
    <row r="45">
      <c r="A45" s="23" t="inlineStr">
        <is>
          <t>أجهزة حاسب</t>
        </is>
      </c>
      <c r="B45" s="27">
        <f>SUMIF($C$7:$C$36,$A45,$E$7:$E$36)</f>
        <v/>
      </c>
      <c r="C45" s="27">
        <f>SUMIF($C$7:$C$36,$A45,$I$7:$I$36)</f>
        <v/>
      </c>
      <c r="D45" s="27">
        <f>SUMIF($C$7:$C$36,$A45,$J$7:$J$36)</f>
        <v/>
      </c>
      <c r="E45" s="27">
        <f>SUMIF($C$7:$C$36,$A45,$K$7:$K$36)</f>
        <v/>
      </c>
      <c r="F45" s="27">
        <f>SUMIF($C$7:$C$36,$A45,$L$7:$L$36)</f>
        <v/>
      </c>
    </row>
    <row r="46">
      <c r="A46" s="28" t="inlineStr">
        <is>
          <t>الإجمالي</t>
        </is>
      </c>
      <c r="B46" s="30">
        <f>SUM(B41:B45)</f>
        <v/>
      </c>
      <c r="C46" s="30">
        <f>SUM(C41:C45)</f>
        <v/>
      </c>
      <c r="D46" s="30">
        <f>SUM(D41:D45)</f>
        <v/>
      </c>
      <c r="E46" s="30">
        <f>SUM(E41:E45)</f>
        <v/>
      </c>
      <c r="F46" s="30">
        <f>SUM(F41:F45)</f>
        <v/>
      </c>
    </row>
  </sheetData>
  <sheetProtection selectLockedCells="0" selectUnlockedCells="0" sheet="1" objects="0" insertRows="1" insertHyperlinks="1" autoFilter="0" scenarios="0" formatColumns="0" deleteColumns="1" insertColumns="1" pivotTables="1" deleteRows="1" formatCells="0" formatRows="0" sort="0"/>
  <mergeCells count="5">
    <mergeCell ref="A37:D37"/>
    <mergeCell ref="A1:M1"/>
    <mergeCell ref="A39:F39"/>
    <mergeCell ref="A2:M2"/>
    <mergeCell ref="B4:C4"/>
  </mergeCells>
  <dataValidations count="1">
    <dataValidation sqref="C7:C36" showDropDown="0" showInputMessage="0" showErrorMessage="0" allowBlank="1" type="list">
      <formula1>$A$41:$A$45</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2026-10-28T05:09:58Z</dcterms:created>
  <dcterms:modified xmlns:dcterms="http://purl.org/dc/terms/" xmlns:xsi="http://www.w3.org/2001/XMLSchema-instance" xsi:type="dcterms:W3CDTF">2026-10-28T05:09:58Z</dcterms:modified>
</cp:coreProperties>
</file>