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كشف المرتبات" sheetId="3" state="visible" r:id="rId3"/>
  </sheets>
  <definedNames>
    <definedName name="_xlnm.Print_Area" localSheetId="2">'كشف المرتبات'!$A$1:$P$32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0.0%"/>
    <numFmt numFmtId="167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5" pivotButton="0" quotePrefix="0" xfId="0"/>
    <xf numFmtId="166" fontId="10" fillId="4" borderId="2" applyAlignment="1" applyProtection="1" pivotButton="0" quotePrefix="0" xfId="0">
      <alignment horizontal="center" vertical="center"/>
      <protection locked="0" hidden="0"/>
    </xf>
    <xf numFmtId="10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167" fontId="14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0" fontId="16" fillId="5" borderId="6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/>
    </xf>
    <xf numFmtId="1" fontId="16" fillId="5" borderId="6" applyAlignment="1" pivotButton="0" quotePrefix="0" xfId="0">
      <alignment horizontal="center" vertical="center"/>
    </xf>
    <xf numFmtId="0" fontId="0" fillId="0" borderId="7" pivotButton="0" quotePrefix="0" xfId="0"/>
    <xf numFmtId="167" fontId="15" fillId="3" borderId="2" applyAlignment="1" pivotButton="0" quotePrefix="0" xfId="0">
      <alignment horizontal="center" vertical="center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كشف المرتبات الشهري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كشف رواتب شهري لعشرين موظفًا: الأساسي والبدلات والحوافز والإضافي، ثم الاستقطاعات (خصم الغياب، حصة الموظف في التأمينات الاجتماعية، ضريبة كسب العمل، السلف والجزاءات) وصافي الراتب، وحصة الشركة في التأمينات وإجمالي تكلفة الرواتب.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الشهر ونسبتي التأمينات (حصة الموظف وحصة الشركة) وعدد أيام الشهر المعتمد لحساب يوم الغياب (30 عادة).</t>
        </is>
      </c>
    </row>
    <row r="8" ht="34" customHeight="1">
      <c r="A8" s="11" t="inlineStr">
        <is>
          <t>•</t>
        </is>
      </c>
      <c r="B8" s="12" t="inlineStr">
        <is>
          <t>لكل موظف: الاسم والوظيفة والأساسي والبدلات والحوافز والأجر التأميني وأيام الغياب والضريبة والسلف.</t>
        </is>
      </c>
    </row>
    <row r="9" ht="34" customHeight="1">
      <c r="A9" s="11" t="inlineStr">
        <is>
          <t>•</t>
        </is>
      </c>
      <c r="B9" s="12" t="inlineStr">
        <is>
          <t>ضريبة كسب العمل تُكتب يدويًا لأن شرائحها تختلف من بلد لآخر وتتغير؛ احسبها بحاسبة ضريبة المرتبات على الموقع ثم انقلها.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النسب الافتراضية للتأمينات في مصر 11% على الموظف و18.75% على صاحب العمل من الأجر التأميني بين الحدين الأدنى والأقصى؛ راجع النسب والحدود السارية في بلدك وتاريخ التطبيق.</t>
        </is>
      </c>
    </row>
    <row r="12" ht="34" customHeight="1">
      <c r="A12" s="11" t="inlineStr">
        <is>
          <t>•</t>
        </is>
      </c>
      <c r="B12" s="12" t="inlineStr">
        <is>
          <t>خصم الغياب = الأساسي ÷ أيام الشهر × أيام الغياب. إذا كانت لائحتكم تحسب الخصم على الشامل فعدّل المعادلة أو اكتب الخصم مباشرة.</t>
        </is>
      </c>
    </row>
    <row r="14" ht="30" customHeight="1">
      <c r="B14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5">
      <c r="B15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7" customWidth="1" min="3" max="3"/>
    <col width="11" customWidth="1" min="4" max="4"/>
    <col width="10" customWidth="1" min="5" max="5"/>
    <col width="11" customWidth="1" min="6" max="6"/>
    <col width="12" customWidth="1" min="7" max="7"/>
    <col width="11" customWidth="1" min="8" max="8"/>
    <col width="8" customWidth="1" min="9" max="9"/>
    <col width="10" customWidth="1" min="10" max="10"/>
    <col width="11" customWidth="1" min="11" max="11"/>
    <col width="10" customWidth="1" min="12" max="12"/>
    <col width="10" customWidth="1" min="13" max="13"/>
    <col width="12" customWidth="1" min="14" max="14"/>
    <col width="13" customWidth="1" min="15" max="15"/>
    <col width="12" customWidth="1" min="16" max="16"/>
  </cols>
  <sheetData>
    <row r="1" ht="30" customHeight="1">
      <c r="A1" s="15" t="inlineStr">
        <is>
          <t>كشف المرتبات الشهري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</row>
    <row r="2" ht="30" customHeight="1">
      <c r="A2" s="17" t="inlineStr">
        <is>
          <t>الخلايا الصفراء للإدخال. المستحقات والاستقطاعات والصافي محسوبة.</t>
        </is>
      </c>
    </row>
    <row r="4">
      <c r="A4" s="18" t="inlineStr">
        <is>
          <t>الشهر</t>
        </is>
      </c>
      <c r="B4" s="19" t="n">
        <v>46296</v>
      </c>
      <c r="C4" s="20" t="n"/>
      <c r="E4" s="18" t="inlineStr">
        <is>
          <t>تأمينات الموظف</t>
        </is>
      </c>
      <c r="F4" s="21" t="n"/>
      <c r="G4" s="22" t="n">
        <v>0.11</v>
      </c>
      <c r="I4" s="18" t="inlineStr">
        <is>
          <t>حصة الشركة</t>
        </is>
      </c>
      <c r="J4" s="21" t="n"/>
      <c r="K4" s="23" t="n">
        <v>0.1875</v>
      </c>
      <c r="M4" s="18" t="inlineStr">
        <is>
          <t>أيام الشهر</t>
        </is>
      </c>
      <c r="N4" s="21" t="n"/>
      <c r="O4" s="24" t="n">
        <v>30</v>
      </c>
    </row>
    <row r="6" ht="46" customHeight="1">
      <c r="A6" s="25" t="inlineStr">
        <is>
          <t>م</t>
        </is>
      </c>
      <c r="B6" s="25" t="inlineStr">
        <is>
          <t>الاسم</t>
        </is>
      </c>
      <c r="C6" s="25" t="inlineStr">
        <is>
          <t>الوظيفة</t>
        </is>
      </c>
      <c r="D6" s="25" t="inlineStr">
        <is>
          <t>الأساسي</t>
        </is>
      </c>
      <c r="E6" s="25" t="inlineStr">
        <is>
          <t>البدلات</t>
        </is>
      </c>
      <c r="F6" s="25" t="inlineStr">
        <is>
          <t>حوافز وإضافي</t>
        </is>
      </c>
      <c r="G6" s="25" t="inlineStr">
        <is>
          <t>إجمالي المستحق</t>
        </is>
      </c>
      <c r="H6" s="25" t="inlineStr">
        <is>
          <t>الأجر التأميني</t>
        </is>
      </c>
      <c r="I6" s="25" t="inlineStr">
        <is>
          <t>أيام الغياب</t>
        </is>
      </c>
      <c r="J6" s="25" t="inlineStr">
        <is>
          <t>خصم الغياب</t>
        </is>
      </c>
      <c r="K6" s="25" t="inlineStr">
        <is>
          <t>تأمينات الموظف</t>
        </is>
      </c>
      <c r="L6" s="25" t="inlineStr">
        <is>
          <t>ضريبة كسب العمل</t>
        </is>
      </c>
      <c r="M6" s="25" t="inlineStr">
        <is>
          <t>سلف وجزاءات</t>
        </is>
      </c>
      <c r="N6" s="25" t="inlineStr">
        <is>
          <t>إجمالي الاستقطاعات</t>
        </is>
      </c>
      <c r="O6" s="25" t="inlineStr">
        <is>
          <t>صافي الراتب</t>
        </is>
      </c>
      <c r="P6" s="25" t="inlineStr">
        <is>
          <t>حصة الشركة في التأمينات</t>
        </is>
      </c>
    </row>
    <row r="7">
      <c r="A7" s="26">
        <f>IF(B7="","",ROW()-6)</f>
        <v/>
      </c>
      <c r="B7" s="27" t="inlineStr">
        <is>
          <t>أحمد سمير</t>
        </is>
      </c>
      <c r="C7" s="27" t="inlineStr">
        <is>
          <t>محاسب أول</t>
        </is>
      </c>
      <c r="D7" s="28" t="n">
        <v>12000</v>
      </c>
      <c r="E7" s="28" t="n">
        <v>3000</v>
      </c>
      <c r="F7" s="28" t="n">
        <v>1500</v>
      </c>
      <c r="G7" s="29">
        <f>IF(B7="","",N(D7)+N(E7)+N(F7))</f>
        <v/>
      </c>
      <c r="H7" s="28" t="n">
        <v>12000</v>
      </c>
      <c r="I7" s="24" t="n">
        <v>0</v>
      </c>
      <c r="J7" s="29">
        <f>IF(B7="","",ROUND(N(D7)/$O$4*N(I7),2))</f>
        <v/>
      </c>
      <c r="K7" s="29">
        <f>IF(B7="","",ROUND(N(H7)*$G$4,2))</f>
        <v/>
      </c>
      <c r="L7" s="28" t="n">
        <v>1450</v>
      </c>
      <c r="M7" s="28" t="n">
        <v>0</v>
      </c>
      <c r="N7" s="29">
        <f>IF(B7="","",J7+K7+N(L7)+N(M7))</f>
        <v/>
      </c>
      <c r="O7" s="30">
        <f>IF(B7="","",G7-N7)</f>
        <v/>
      </c>
      <c r="P7" s="29">
        <f>IF(B7="","",ROUND(N(H7)*$K$4,2))</f>
        <v/>
      </c>
    </row>
    <row r="8">
      <c r="A8" s="26">
        <f>IF(B8="","",ROW()-6)</f>
        <v/>
      </c>
      <c r="B8" s="27" t="inlineStr">
        <is>
          <t>منى عادل</t>
        </is>
      </c>
      <c r="C8" s="27" t="inlineStr">
        <is>
          <t>محاسبة</t>
        </is>
      </c>
      <c r="D8" s="28" t="n">
        <v>8500</v>
      </c>
      <c r="E8" s="28" t="n">
        <v>2000</v>
      </c>
      <c r="F8" s="28" t="n">
        <v>0</v>
      </c>
      <c r="G8" s="29">
        <f>IF(B8="","",N(D8)+N(E8)+N(F8))</f>
        <v/>
      </c>
      <c r="H8" s="28" t="n">
        <v>8500</v>
      </c>
      <c r="I8" s="24" t="n">
        <v>1</v>
      </c>
      <c r="J8" s="29">
        <f>IF(B8="","",ROUND(N(D8)/$O$4*N(I8),2))</f>
        <v/>
      </c>
      <c r="K8" s="29">
        <f>IF(B8="","",ROUND(N(H8)*$G$4,2))</f>
        <v/>
      </c>
      <c r="L8" s="28" t="n">
        <v>620</v>
      </c>
      <c r="M8" s="28" t="n">
        <v>500</v>
      </c>
      <c r="N8" s="29">
        <f>IF(B8="","",J8+K8+N(L8)+N(M8))</f>
        <v/>
      </c>
      <c r="O8" s="30">
        <f>IF(B8="","",G8-N8)</f>
        <v/>
      </c>
      <c r="P8" s="29">
        <f>IF(B8="","",ROUND(N(H8)*$K$4,2))</f>
        <v/>
      </c>
    </row>
    <row r="9">
      <c r="A9" s="26">
        <f>IF(B9="","",ROW()-6)</f>
        <v/>
      </c>
      <c r="B9" s="27" t="inlineStr">
        <is>
          <t>كريم فؤاد</t>
        </is>
      </c>
      <c r="C9" s="27" t="inlineStr">
        <is>
          <t>مندوب مبيعات</t>
        </is>
      </c>
      <c r="D9" s="28" t="n">
        <v>7000</v>
      </c>
      <c r="E9" s="28" t="n">
        <v>1500</v>
      </c>
      <c r="F9" s="28" t="n">
        <v>4200</v>
      </c>
      <c r="G9" s="29">
        <f>IF(B9="","",N(D9)+N(E9)+N(F9))</f>
        <v/>
      </c>
      <c r="H9" s="28" t="n">
        <v>7000</v>
      </c>
      <c r="I9" s="24" t="n">
        <v>0</v>
      </c>
      <c r="J9" s="29">
        <f>IF(B9="","",ROUND(N(D9)/$O$4*N(I9),2))</f>
        <v/>
      </c>
      <c r="K9" s="29">
        <f>IF(B9="","",ROUND(N(H9)*$G$4,2))</f>
        <v/>
      </c>
      <c r="L9" s="28" t="n">
        <v>780</v>
      </c>
      <c r="M9" s="28" t="n">
        <v>0</v>
      </c>
      <c r="N9" s="29">
        <f>IF(B9="","",J9+K9+N(L9)+N(M9))</f>
        <v/>
      </c>
      <c r="O9" s="30">
        <f>IF(B9="","",G9-N9)</f>
        <v/>
      </c>
      <c r="P9" s="29">
        <f>IF(B9="","",ROUND(N(H9)*$K$4,2))</f>
        <v/>
      </c>
    </row>
    <row r="10">
      <c r="A10" s="26">
        <f>IF(B10="","",ROW()-6)</f>
        <v/>
      </c>
      <c r="B10" s="27" t="inlineStr">
        <is>
          <t>سارة حسن</t>
        </is>
      </c>
      <c r="C10" s="27" t="inlineStr">
        <is>
          <t>سكرتارية</t>
        </is>
      </c>
      <c r="D10" s="28" t="n">
        <v>6500</v>
      </c>
      <c r="E10" s="28" t="n">
        <v>1200</v>
      </c>
      <c r="F10" s="28" t="n">
        <v>0</v>
      </c>
      <c r="G10" s="29">
        <f>IF(B10="","",N(D10)+N(E10)+N(F10))</f>
        <v/>
      </c>
      <c r="H10" s="28" t="n">
        <v>6500</v>
      </c>
      <c r="I10" s="24" t="n">
        <v>2</v>
      </c>
      <c r="J10" s="29">
        <f>IF(B10="","",ROUND(N(D10)/$O$4*N(I10),2))</f>
        <v/>
      </c>
      <c r="K10" s="29">
        <f>IF(B10="","",ROUND(N(H10)*$G$4,2))</f>
        <v/>
      </c>
      <c r="L10" s="28" t="n">
        <v>310</v>
      </c>
      <c r="M10" s="28" t="n">
        <v>0</v>
      </c>
      <c r="N10" s="29">
        <f>IF(B10="","",J10+K10+N(L10)+N(M10))</f>
        <v/>
      </c>
      <c r="O10" s="30">
        <f>IF(B10="","",G10-N10)</f>
        <v/>
      </c>
      <c r="P10" s="29">
        <f>IF(B10="","",ROUND(N(H10)*$K$4,2))</f>
        <v/>
      </c>
    </row>
    <row r="11">
      <c r="A11" s="26">
        <f>IF(B11="","",ROW()-6)</f>
        <v/>
      </c>
      <c r="B11" s="27" t="inlineStr">
        <is>
          <t>محمود علي</t>
        </is>
      </c>
      <c r="C11" s="27" t="inlineStr">
        <is>
          <t>أمين مخزن</t>
        </is>
      </c>
      <c r="D11" s="28" t="n">
        <v>7500</v>
      </c>
      <c r="E11" s="28" t="n">
        <v>1500</v>
      </c>
      <c r="F11" s="28" t="n">
        <v>800</v>
      </c>
      <c r="G11" s="29">
        <f>IF(B11="","",N(D11)+N(E11)+N(F11))</f>
        <v/>
      </c>
      <c r="H11" s="28" t="n">
        <v>7500</v>
      </c>
      <c r="I11" s="24" t="n">
        <v>0</v>
      </c>
      <c r="J11" s="29">
        <f>IF(B11="","",ROUND(N(D11)/$O$4*N(I11),2))</f>
        <v/>
      </c>
      <c r="K11" s="29">
        <f>IF(B11="","",ROUND(N(H11)*$G$4,2))</f>
        <v/>
      </c>
      <c r="L11" s="28" t="n">
        <v>560</v>
      </c>
      <c r="M11" s="28" t="n">
        <v>1000</v>
      </c>
      <c r="N11" s="29">
        <f>IF(B11="","",J11+K11+N(L11)+N(M11))</f>
        <v/>
      </c>
      <c r="O11" s="30">
        <f>IF(B11="","",G11-N11)</f>
        <v/>
      </c>
      <c r="P11" s="29">
        <f>IF(B11="","",ROUND(N(H11)*$K$4,2))</f>
        <v/>
      </c>
    </row>
    <row r="12">
      <c r="A12" s="26">
        <f>IF(B12="","",ROW()-6)</f>
        <v/>
      </c>
      <c r="B12" s="27" t="inlineStr">
        <is>
          <t>ياسر عبد الله</t>
        </is>
      </c>
      <c r="C12" s="27" t="inlineStr">
        <is>
          <t>سائق</t>
        </is>
      </c>
      <c r="D12" s="28" t="n">
        <v>6000</v>
      </c>
      <c r="E12" s="28" t="n">
        <v>1000</v>
      </c>
      <c r="F12" s="28" t="n">
        <v>1200</v>
      </c>
      <c r="G12" s="29">
        <f>IF(B12="","",N(D12)+N(E12)+N(F12))</f>
        <v/>
      </c>
      <c r="H12" s="28" t="n">
        <v>6000</v>
      </c>
      <c r="I12" s="24" t="n">
        <v>0</v>
      </c>
      <c r="J12" s="29">
        <f>IF(B12="","",ROUND(N(D12)/$O$4*N(I12),2))</f>
        <v/>
      </c>
      <c r="K12" s="29">
        <f>IF(B12="","",ROUND(N(H12)*$G$4,2))</f>
        <v/>
      </c>
      <c r="L12" s="28" t="n">
        <v>240</v>
      </c>
      <c r="M12" s="28" t="n">
        <v>0</v>
      </c>
      <c r="N12" s="29">
        <f>IF(B12="","",J12+K12+N(L12)+N(M12))</f>
        <v/>
      </c>
      <c r="O12" s="30">
        <f>IF(B12="","",G12-N12)</f>
        <v/>
      </c>
      <c r="P12" s="29">
        <f>IF(B12="","",ROUND(N(H12)*$K$4,2))</f>
        <v/>
      </c>
    </row>
    <row r="13">
      <c r="A13" s="26">
        <f>IF(B13="","",ROW()-6)</f>
        <v/>
      </c>
      <c r="B13" s="27" t="inlineStr">
        <is>
          <t>هبة مصطفى</t>
        </is>
      </c>
      <c r="C13" s="27" t="inlineStr">
        <is>
          <t>مسؤولة موارد بشرية</t>
        </is>
      </c>
      <c r="D13" s="28" t="n">
        <v>10000</v>
      </c>
      <c r="E13" s="28" t="n">
        <v>2500</v>
      </c>
      <c r="F13" s="28" t="n">
        <v>0</v>
      </c>
      <c r="G13" s="29">
        <f>IF(B13="","",N(D13)+N(E13)+N(F13))</f>
        <v/>
      </c>
      <c r="H13" s="28" t="n">
        <v>10000</v>
      </c>
      <c r="I13" s="24" t="n">
        <v>0</v>
      </c>
      <c r="J13" s="29">
        <f>IF(B13="","",ROUND(N(D13)/$O$4*N(I13),2))</f>
        <v/>
      </c>
      <c r="K13" s="29">
        <f>IF(B13="","",ROUND(N(H13)*$G$4,2))</f>
        <v/>
      </c>
      <c r="L13" s="28" t="n">
        <v>1080</v>
      </c>
      <c r="M13" s="28" t="n">
        <v>0</v>
      </c>
      <c r="N13" s="29">
        <f>IF(B13="","",J13+K13+N(L13)+N(M13))</f>
        <v/>
      </c>
      <c r="O13" s="30">
        <f>IF(B13="","",G13-N13)</f>
        <v/>
      </c>
      <c r="P13" s="29">
        <f>IF(B13="","",ROUND(N(H13)*$K$4,2))</f>
        <v/>
      </c>
    </row>
    <row r="14">
      <c r="A14" s="26">
        <f>IF(B14="","",ROW()-6)</f>
        <v/>
      </c>
      <c r="B14" s="27" t="inlineStr">
        <is>
          <t>عمرو حامد</t>
        </is>
      </c>
      <c r="C14" s="27" t="inlineStr">
        <is>
          <t>فني صيانة</t>
        </is>
      </c>
      <c r="D14" s="28" t="n">
        <v>6800</v>
      </c>
      <c r="E14" s="28" t="n">
        <v>1300</v>
      </c>
      <c r="F14" s="28" t="n">
        <v>950</v>
      </c>
      <c r="G14" s="29">
        <f>IF(B14="","",N(D14)+N(E14)+N(F14))</f>
        <v/>
      </c>
      <c r="H14" s="28" t="n">
        <v>6800</v>
      </c>
      <c r="I14" s="24" t="n">
        <v>3</v>
      </c>
      <c r="J14" s="29">
        <f>IF(B14="","",ROUND(N(D14)/$O$4*N(I14),2))</f>
        <v/>
      </c>
      <c r="K14" s="29">
        <f>IF(B14="","",ROUND(N(H14)*$G$4,2))</f>
        <v/>
      </c>
      <c r="L14" s="28" t="n">
        <v>330</v>
      </c>
      <c r="M14" s="28" t="n">
        <v>300</v>
      </c>
      <c r="N14" s="29">
        <f>IF(B14="","",J14+K14+N(L14)+N(M14))</f>
        <v/>
      </c>
      <c r="O14" s="30">
        <f>IF(B14="","",G14-N14)</f>
        <v/>
      </c>
      <c r="P14" s="29">
        <f>IF(B14="","",ROUND(N(H14)*$K$4,2))</f>
        <v/>
      </c>
    </row>
    <row r="15">
      <c r="A15" s="26">
        <f>IF(B15="","",ROW()-6)</f>
        <v/>
      </c>
      <c r="B15" s="27" t="n"/>
      <c r="C15" s="27" t="n"/>
      <c r="D15" s="28" t="n"/>
      <c r="E15" s="28" t="n"/>
      <c r="F15" s="28" t="n"/>
      <c r="G15" s="29">
        <f>IF(B15="","",N(D15)+N(E15)+N(F15))</f>
        <v/>
      </c>
      <c r="H15" s="28" t="n"/>
      <c r="I15" s="24" t="n"/>
      <c r="J15" s="29">
        <f>IF(B15="","",ROUND(N(D15)/$O$4*N(I15),2))</f>
        <v/>
      </c>
      <c r="K15" s="29">
        <f>IF(B15="","",ROUND(N(H15)*$G$4,2))</f>
        <v/>
      </c>
      <c r="L15" s="28" t="n"/>
      <c r="M15" s="28" t="n"/>
      <c r="N15" s="29">
        <f>IF(B15="","",J15+K15+N(L15)+N(M15))</f>
        <v/>
      </c>
      <c r="O15" s="30">
        <f>IF(B15="","",G15-N15)</f>
        <v/>
      </c>
      <c r="P15" s="29">
        <f>IF(B15="","",ROUND(N(H15)*$K$4,2))</f>
        <v/>
      </c>
    </row>
    <row r="16">
      <c r="A16" s="26">
        <f>IF(B16="","",ROW()-6)</f>
        <v/>
      </c>
      <c r="B16" s="27" t="n"/>
      <c r="C16" s="27" t="n"/>
      <c r="D16" s="28" t="n"/>
      <c r="E16" s="28" t="n"/>
      <c r="F16" s="28" t="n"/>
      <c r="G16" s="29">
        <f>IF(B16="","",N(D16)+N(E16)+N(F16))</f>
        <v/>
      </c>
      <c r="H16" s="28" t="n"/>
      <c r="I16" s="24" t="n"/>
      <c r="J16" s="29">
        <f>IF(B16="","",ROUND(N(D16)/$O$4*N(I16),2))</f>
        <v/>
      </c>
      <c r="K16" s="29">
        <f>IF(B16="","",ROUND(N(H16)*$G$4,2))</f>
        <v/>
      </c>
      <c r="L16" s="28" t="n"/>
      <c r="M16" s="28" t="n"/>
      <c r="N16" s="29">
        <f>IF(B16="","",J16+K16+N(L16)+N(M16))</f>
        <v/>
      </c>
      <c r="O16" s="30">
        <f>IF(B16="","",G16-N16)</f>
        <v/>
      </c>
      <c r="P16" s="29">
        <f>IF(B16="","",ROUND(N(H16)*$K$4,2))</f>
        <v/>
      </c>
    </row>
    <row r="17">
      <c r="A17" s="26">
        <f>IF(B17="","",ROW()-6)</f>
        <v/>
      </c>
      <c r="B17" s="27" t="n"/>
      <c r="C17" s="27" t="n"/>
      <c r="D17" s="28" t="n"/>
      <c r="E17" s="28" t="n"/>
      <c r="F17" s="28" t="n"/>
      <c r="G17" s="29">
        <f>IF(B17="","",N(D17)+N(E17)+N(F17))</f>
        <v/>
      </c>
      <c r="H17" s="28" t="n"/>
      <c r="I17" s="24" t="n"/>
      <c r="J17" s="29">
        <f>IF(B17="","",ROUND(N(D17)/$O$4*N(I17),2))</f>
        <v/>
      </c>
      <c r="K17" s="29">
        <f>IF(B17="","",ROUND(N(H17)*$G$4,2))</f>
        <v/>
      </c>
      <c r="L17" s="28" t="n"/>
      <c r="M17" s="28" t="n"/>
      <c r="N17" s="29">
        <f>IF(B17="","",J17+K17+N(L17)+N(M17))</f>
        <v/>
      </c>
      <c r="O17" s="30">
        <f>IF(B17="","",G17-N17)</f>
        <v/>
      </c>
      <c r="P17" s="29">
        <f>IF(B17="","",ROUND(N(H17)*$K$4,2))</f>
        <v/>
      </c>
    </row>
    <row r="18">
      <c r="A18" s="26">
        <f>IF(B18="","",ROW()-6)</f>
        <v/>
      </c>
      <c r="B18" s="27" t="n"/>
      <c r="C18" s="27" t="n"/>
      <c r="D18" s="28" t="n"/>
      <c r="E18" s="28" t="n"/>
      <c r="F18" s="28" t="n"/>
      <c r="G18" s="29">
        <f>IF(B18="","",N(D18)+N(E18)+N(F18))</f>
        <v/>
      </c>
      <c r="H18" s="28" t="n"/>
      <c r="I18" s="24" t="n"/>
      <c r="J18" s="29">
        <f>IF(B18="","",ROUND(N(D18)/$O$4*N(I18),2))</f>
        <v/>
      </c>
      <c r="K18" s="29">
        <f>IF(B18="","",ROUND(N(H18)*$G$4,2))</f>
        <v/>
      </c>
      <c r="L18" s="28" t="n"/>
      <c r="M18" s="28" t="n"/>
      <c r="N18" s="29">
        <f>IF(B18="","",J18+K18+N(L18)+N(M18))</f>
        <v/>
      </c>
      <c r="O18" s="30">
        <f>IF(B18="","",G18-N18)</f>
        <v/>
      </c>
      <c r="P18" s="29">
        <f>IF(B18="","",ROUND(N(H18)*$K$4,2))</f>
        <v/>
      </c>
    </row>
    <row r="19">
      <c r="A19" s="26">
        <f>IF(B19="","",ROW()-6)</f>
        <v/>
      </c>
      <c r="B19" s="27" t="n"/>
      <c r="C19" s="27" t="n"/>
      <c r="D19" s="28" t="n"/>
      <c r="E19" s="28" t="n"/>
      <c r="F19" s="28" t="n"/>
      <c r="G19" s="29">
        <f>IF(B19="","",N(D19)+N(E19)+N(F19))</f>
        <v/>
      </c>
      <c r="H19" s="28" t="n"/>
      <c r="I19" s="24" t="n"/>
      <c r="J19" s="29">
        <f>IF(B19="","",ROUND(N(D19)/$O$4*N(I19),2))</f>
        <v/>
      </c>
      <c r="K19" s="29">
        <f>IF(B19="","",ROUND(N(H19)*$G$4,2))</f>
        <v/>
      </c>
      <c r="L19" s="28" t="n"/>
      <c r="M19" s="28" t="n"/>
      <c r="N19" s="29">
        <f>IF(B19="","",J19+K19+N(L19)+N(M19))</f>
        <v/>
      </c>
      <c r="O19" s="30">
        <f>IF(B19="","",G19-N19)</f>
        <v/>
      </c>
      <c r="P19" s="29">
        <f>IF(B19="","",ROUND(N(H19)*$K$4,2))</f>
        <v/>
      </c>
    </row>
    <row r="20">
      <c r="A20" s="26">
        <f>IF(B20="","",ROW()-6)</f>
        <v/>
      </c>
      <c r="B20" s="27" t="n"/>
      <c r="C20" s="27" t="n"/>
      <c r="D20" s="28" t="n"/>
      <c r="E20" s="28" t="n"/>
      <c r="F20" s="28" t="n"/>
      <c r="G20" s="29">
        <f>IF(B20="","",N(D20)+N(E20)+N(F20))</f>
        <v/>
      </c>
      <c r="H20" s="28" t="n"/>
      <c r="I20" s="24" t="n"/>
      <c r="J20" s="29">
        <f>IF(B20="","",ROUND(N(D20)/$O$4*N(I20),2))</f>
        <v/>
      </c>
      <c r="K20" s="29">
        <f>IF(B20="","",ROUND(N(H20)*$G$4,2))</f>
        <v/>
      </c>
      <c r="L20" s="28" t="n"/>
      <c r="M20" s="28" t="n"/>
      <c r="N20" s="29">
        <f>IF(B20="","",J20+K20+N(L20)+N(M20))</f>
        <v/>
      </c>
      <c r="O20" s="30">
        <f>IF(B20="","",G20-N20)</f>
        <v/>
      </c>
      <c r="P20" s="29">
        <f>IF(B20="","",ROUND(N(H20)*$K$4,2))</f>
        <v/>
      </c>
    </row>
    <row r="21">
      <c r="A21" s="26">
        <f>IF(B21="","",ROW()-6)</f>
        <v/>
      </c>
      <c r="B21" s="27" t="n"/>
      <c r="C21" s="27" t="n"/>
      <c r="D21" s="28" t="n"/>
      <c r="E21" s="28" t="n"/>
      <c r="F21" s="28" t="n"/>
      <c r="G21" s="29">
        <f>IF(B21="","",N(D21)+N(E21)+N(F21))</f>
        <v/>
      </c>
      <c r="H21" s="28" t="n"/>
      <c r="I21" s="24" t="n"/>
      <c r="J21" s="29">
        <f>IF(B21="","",ROUND(N(D21)/$O$4*N(I21),2))</f>
        <v/>
      </c>
      <c r="K21" s="29">
        <f>IF(B21="","",ROUND(N(H21)*$G$4,2))</f>
        <v/>
      </c>
      <c r="L21" s="28" t="n"/>
      <c r="M21" s="28" t="n"/>
      <c r="N21" s="29">
        <f>IF(B21="","",J21+K21+N(L21)+N(M21))</f>
        <v/>
      </c>
      <c r="O21" s="30">
        <f>IF(B21="","",G21-N21)</f>
        <v/>
      </c>
      <c r="P21" s="29">
        <f>IF(B21="","",ROUND(N(H21)*$K$4,2))</f>
        <v/>
      </c>
    </row>
    <row r="22">
      <c r="A22" s="26">
        <f>IF(B22="","",ROW()-6)</f>
        <v/>
      </c>
      <c r="B22" s="27" t="n"/>
      <c r="C22" s="27" t="n"/>
      <c r="D22" s="28" t="n"/>
      <c r="E22" s="28" t="n"/>
      <c r="F22" s="28" t="n"/>
      <c r="G22" s="29">
        <f>IF(B22="","",N(D22)+N(E22)+N(F22))</f>
        <v/>
      </c>
      <c r="H22" s="28" t="n"/>
      <c r="I22" s="24" t="n"/>
      <c r="J22" s="29">
        <f>IF(B22="","",ROUND(N(D22)/$O$4*N(I22),2))</f>
        <v/>
      </c>
      <c r="K22" s="29">
        <f>IF(B22="","",ROUND(N(H22)*$G$4,2))</f>
        <v/>
      </c>
      <c r="L22" s="28" t="n"/>
      <c r="M22" s="28" t="n"/>
      <c r="N22" s="29">
        <f>IF(B22="","",J22+K22+N(L22)+N(M22))</f>
        <v/>
      </c>
      <c r="O22" s="30">
        <f>IF(B22="","",G22-N22)</f>
        <v/>
      </c>
      <c r="P22" s="29">
        <f>IF(B22="","",ROUND(N(H22)*$K$4,2))</f>
        <v/>
      </c>
    </row>
    <row r="23">
      <c r="A23" s="26">
        <f>IF(B23="","",ROW()-6)</f>
        <v/>
      </c>
      <c r="B23" s="27" t="n"/>
      <c r="C23" s="27" t="n"/>
      <c r="D23" s="28" t="n"/>
      <c r="E23" s="28" t="n"/>
      <c r="F23" s="28" t="n"/>
      <c r="G23" s="29">
        <f>IF(B23="","",N(D23)+N(E23)+N(F23))</f>
        <v/>
      </c>
      <c r="H23" s="28" t="n"/>
      <c r="I23" s="24" t="n"/>
      <c r="J23" s="29">
        <f>IF(B23="","",ROUND(N(D23)/$O$4*N(I23),2))</f>
        <v/>
      </c>
      <c r="K23" s="29">
        <f>IF(B23="","",ROUND(N(H23)*$G$4,2))</f>
        <v/>
      </c>
      <c r="L23" s="28" t="n"/>
      <c r="M23" s="28" t="n"/>
      <c r="N23" s="29">
        <f>IF(B23="","",J23+K23+N(L23)+N(M23))</f>
        <v/>
      </c>
      <c r="O23" s="30">
        <f>IF(B23="","",G23-N23)</f>
        <v/>
      </c>
      <c r="P23" s="29">
        <f>IF(B23="","",ROUND(N(H23)*$K$4,2))</f>
        <v/>
      </c>
    </row>
    <row r="24">
      <c r="A24" s="26">
        <f>IF(B24="","",ROW()-6)</f>
        <v/>
      </c>
      <c r="B24" s="27" t="n"/>
      <c r="C24" s="27" t="n"/>
      <c r="D24" s="28" t="n"/>
      <c r="E24" s="28" t="n"/>
      <c r="F24" s="28" t="n"/>
      <c r="G24" s="29">
        <f>IF(B24="","",N(D24)+N(E24)+N(F24))</f>
        <v/>
      </c>
      <c r="H24" s="28" t="n"/>
      <c r="I24" s="24" t="n"/>
      <c r="J24" s="29">
        <f>IF(B24="","",ROUND(N(D24)/$O$4*N(I24),2))</f>
        <v/>
      </c>
      <c r="K24" s="29">
        <f>IF(B24="","",ROUND(N(H24)*$G$4,2))</f>
        <v/>
      </c>
      <c r="L24" s="28" t="n"/>
      <c r="M24" s="28" t="n"/>
      <c r="N24" s="29">
        <f>IF(B24="","",J24+K24+N(L24)+N(M24))</f>
        <v/>
      </c>
      <c r="O24" s="30">
        <f>IF(B24="","",G24-N24)</f>
        <v/>
      </c>
      <c r="P24" s="29">
        <f>IF(B24="","",ROUND(N(H24)*$K$4,2))</f>
        <v/>
      </c>
    </row>
    <row r="25">
      <c r="A25" s="26">
        <f>IF(B25="","",ROW()-6)</f>
        <v/>
      </c>
      <c r="B25" s="27" t="n"/>
      <c r="C25" s="27" t="n"/>
      <c r="D25" s="28" t="n"/>
      <c r="E25" s="28" t="n"/>
      <c r="F25" s="28" t="n"/>
      <c r="G25" s="29">
        <f>IF(B25="","",N(D25)+N(E25)+N(F25))</f>
        <v/>
      </c>
      <c r="H25" s="28" t="n"/>
      <c r="I25" s="24" t="n"/>
      <c r="J25" s="29">
        <f>IF(B25="","",ROUND(N(D25)/$O$4*N(I25),2))</f>
        <v/>
      </c>
      <c r="K25" s="29">
        <f>IF(B25="","",ROUND(N(H25)*$G$4,2))</f>
        <v/>
      </c>
      <c r="L25" s="28" t="n"/>
      <c r="M25" s="28" t="n"/>
      <c r="N25" s="29">
        <f>IF(B25="","",J25+K25+N(L25)+N(M25))</f>
        <v/>
      </c>
      <c r="O25" s="30">
        <f>IF(B25="","",G25-N25)</f>
        <v/>
      </c>
      <c r="P25" s="29">
        <f>IF(B25="","",ROUND(N(H25)*$K$4,2))</f>
        <v/>
      </c>
    </row>
    <row r="26">
      <c r="A26" s="26">
        <f>IF(B26="","",ROW()-6)</f>
        <v/>
      </c>
      <c r="B26" s="27" t="n"/>
      <c r="C26" s="27" t="n"/>
      <c r="D26" s="28" t="n"/>
      <c r="E26" s="28" t="n"/>
      <c r="F26" s="28" t="n"/>
      <c r="G26" s="29">
        <f>IF(B26="","",N(D26)+N(E26)+N(F26))</f>
        <v/>
      </c>
      <c r="H26" s="28" t="n"/>
      <c r="I26" s="24" t="n"/>
      <c r="J26" s="29">
        <f>IF(B26="","",ROUND(N(D26)/$O$4*N(I26),2))</f>
        <v/>
      </c>
      <c r="K26" s="29">
        <f>IF(B26="","",ROUND(N(H26)*$G$4,2))</f>
        <v/>
      </c>
      <c r="L26" s="28" t="n"/>
      <c r="M26" s="28" t="n"/>
      <c r="N26" s="29">
        <f>IF(B26="","",J26+K26+N(L26)+N(M26))</f>
        <v/>
      </c>
      <c r="O26" s="30">
        <f>IF(B26="","",G26-N26)</f>
        <v/>
      </c>
      <c r="P26" s="29">
        <f>IF(B26="","",ROUND(N(H26)*$K$4,2))</f>
        <v/>
      </c>
    </row>
    <row r="27">
      <c r="A27" s="31" t="n"/>
      <c r="B27" s="32" t="inlineStr">
        <is>
          <t>الإجمالي</t>
        </is>
      </c>
      <c r="C27" s="33">
        <f>COUNTA(B7:B26)&amp;" موظف"</f>
        <v/>
      </c>
      <c r="D27" s="34">
        <f>SUM(D7:D26)</f>
        <v/>
      </c>
      <c r="E27" s="34">
        <f>SUM(E7:E26)</f>
        <v/>
      </c>
      <c r="F27" s="34">
        <f>SUM(F7:F26)</f>
        <v/>
      </c>
      <c r="G27" s="34">
        <f>SUM(G7:G26)</f>
        <v/>
      </c>
      <c r="H27" s="34">
        <f>SUM(H7:H26)</f>
        <v/>
      </c>
      <c r="I27" s="35">
        <f>SUM(I7:I26)</f>
        <v/>
      </c>
      <c r="J27" s="34">
        <f>SUM(J7:J26)</f>
        <v/>
      </c>
      <c r="K27" s="34">
        <f>SUM(K7:K26)</f>
        <v/>
      </c>
      <c r="L27" s="34">
        <f>SUM(L7:L26)</f>
        <v/>
      </c>
      <c r="M27" s="34">
        <f>SUM(M7:M26)</f>
        <v/>
      </c>
      <c r="N27" s="34">
        <f>SUM(N7:N26)</f>
        <v/>
      </c>
      <c r="O27" s="34">
        <f>SUM(O7:O26)</f>
        <v/>
      </c>
      <c r="P27" s="34">
        <f>SUM(P7:P26)</f>
        <v/>
      </c>
    </row>
    <row r="29">
      <c r="B29" s="18" t="inlineStr">
        <is>
          <t>إجمالي تكلفة الرواتب على الشركة (المستحق + حصة الشركة)</t>
        </is>
      </c>
      <c r="C29" s="36" t="n"/>
      <c r="D29" s="36" t="n"/>
      <c r="E29" s="36" t="n"/>
      <c r="F29" s="21" t="n"/>
      <c r="G29" s="37">
        <f>G27+P27</f>
        <v/>
      </c>
    </row>
    <row r="31">
      <c r="A31" s="38" t="inlineStr">
        <is>
          <t>أعدّه: ............</t>
        </is>
      </c>
      <c r="F31" s="38" t="inlineStr">
        <is>
          <t>راجعه: ............</t>
        </is>
      </c>
      <c r="K31" s="38" t="inlineStr">
        <is>
          <t>اعتمده: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E4:F4"/>
    <mergeCell ref="B29:F29"/>
    <mergeCell ref="I4:J4"/>
    <mergeCell ref="A1:P1"/>
    <mergeCell ref="M4:N4"/>
    <mergeCell ref="B4:C4"/>
    <mergeCell ref="A2:P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2026-10-28T05:25:47Z</dcterms:created>
  <dcterms:modified xmlns:dcterms="http://purl.org/dc/terms/" xmlns:xsi="http://www.w3.org/2001/XMLSchema-instance" xsi:type="dcterms:W3CDTF">2026-10-28T05:25:47Z</dcterms:modified>
</cp:coreProperties>
</file>