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رنة" sheetId="3" state="visible" r:id="rId3"/>
    <sheet xmlns:r="http://schemas.openxmlformats.org/officeDocument/2006/relationships" name="الموازنة" sheetId="4" state="visible" r:id="rId4"/>
    <sheet xmlns:r="http://schemas.openxmlformats.org/officeDocument/2006/relationships" name="الفعلي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5" fillId="0" borderId="2" applyAlignment="1" pivotButton="0" quotePrefix="0" xfId="0">
      <alignment horizontal="right" vertical="center" wrapText="1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5" fillId="0" borderId="2" applyAlignment="1" pivotButton="0" quotePrefix="0" xfId="0">
      <alignment horizontal="center" vertical="center"/>
    </xf>
    <xf numFmtId="0" fontId="14" fillId="2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10" fillId="0" borderId="2" applyAlignment="1" pivotButton="0" quotePrefix="0" xfId="0">
      <alignment horizontal="right"/>
    </xf>
    <xf numFmtId="0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4" fontId="15" fillId="5" borderId="2" applyAlignment="1" pivotButton="0" quotePrefix="0" xfId="0">
      <alignment horizontal="center" vertical="center"/>
    </xf>
    <xf numFmtId="165" fontId="15" fillId="5" borderId="2" applyAlignment="1" pivotButton="0" quotePrefix="0" xfId="0">
      <alignment horizontal="center" vertical="center"/>
    </xf>
    <xf numFmtId="0" fontId="15" fillId="5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5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الموازنة مقابل الفعلي من أول السنة</a:t>
            </a:r>
          </a:p>
        </rich>
      </tx>
    </title>
    <plotArea>
      <barChart>
        <barDir val="col"/>
        <grouping val="clustered"/>
        <ser>
          <idx val="0"/>
          <order val="0"/>
          <tx>
            <v>الموازنة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'المقارنة'!$A$19:$A$21</f>
            </numRef>
          </cat>
          <val>
            <numRef>
              <f>'المقارنة'!$H$19:$H$21</f>
            </numRef>
          </val>
        </ser>
        <ser>
          <idx val="1"/>
          <order val="1"/>
          <tx>
            <v>الفعلي</v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'المقارنة'!$A$19:$A$21</f>
            </numRef>
          </cat>
          <val>
            <numRef>
              <f>'المقارنة'!$I$19:$I$21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الموازنة التقديرية مقابل الفعلي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مقارنة شهرية وتراكمية بين الموازنة التقديرية والأرقام الفعلية لكل بند إيراد ومصروف: الانحراف بالقيمة والنسبة، وتقييم كل انحراف (ملائم أو غير ملائم) حسب نوع البند، وصافي الربح المخطط مقابل الفعلي.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«الموازنة» اكتب البنود ونوع كل بند (إيراد أو مصروف) والمبالغ المخططة لكل شهر.</t>
        </is>
      </c>
    </row>
    <row r="8" ht="18" customHeight="1">
      <c r="A8" s="11" t="inlineStr">
        <is>
          <t>•</t>
        </is>
      </c>
      <c r="B8" s="12" t="inlineStr">
        <is>
          <t>في ورقة «الفعلي» اكتب الأرقام الفعلية لكل شهر بعد إقفاله (البنود تظهر تلقائيًا من الموازنة).</t>
        </is>
      </c>
    </row>
    <row r="9" ht="34" customHeight="1">
      <c r="A9" s="11" t="inlineStr">
        <is>
          <t>•</t>
        </is>
      </c>
      <c r="B9" s="12" t="inlineStr">
        <is>
          <t>في ورقة «المقارنة» اختر رقم الشهر (1 إلى 12) فتظهر مقارنة الشهر ومقارنة الفترة من أول السنة حتى نهايته.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زيادة الإيراد عن المخطط انحراف ملائم، وزيادة المصروف عن المخطط انحراف غير ملائم. ركّز في التحليل على الانحرافات الكبيرة بالقيمة والنسبة معًا، وابحث عن سببها: سعر أم كمية أم توقيت.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3" customWidth="1" min="3" max="3"/>
    <col width="13" customWidth="1" min="4" max="4"/>
    <col width="12" customWidth="1" min="5" max="5"/>
    <col width="9" customWidth="1" min="6" max="6"/>
    <col width="12" customWidth="1" min="7" max="7"/>
    <col width="13" customWidth="1" min="8" max="8"/>
    <col width="13" customWidth="1" min="9" max="9"/>
    <col width="12" customWidth="1" min="10" max="10"/>
    <col width="9" customWidth="1" min="11" max="11"/>
    <col width="12" customWidth="1" min="12" max="12"/>
  </cols>
  <sheetData>
    <row r="1" ht="30" customHeight="1">
      <c r="A1" s="15" t="inlineStr">
        <is>
          <t>الموازنة مقابل الفعلي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اختر رقم الشهر. الانحراف = الفعلي - الموازنة.</t>
        </is>
      </c>
    </row>
    <row r="4">
      <c r="A4" s="18" t="inlineStr">
        <is>
          <t>رقم الشهر (1-12)</t>
        </is>
      </c>
      <c r="B4" s="19" t="n">
        <v>9</v>
      </c>
      <c r="C4" s="20">
        <f>CHOOSE(B4,"يناير","فبراير","مارس","أبريل","مايو","يونيو","يوليو","أغسطس","سبتمبر","أكتوبر","نوفمبر","ديسمبر")</f>
        <v/>
      </c>
    </row>
    <row r="5" ht="22" customHeight="1">
      <c r="A5" s="21" t="inlineStr"/>
      <c r="B5" s="21" t="inlineStr"/>
      <c r="C5" s="21" t="inlineStr">
        <is>
          <t>الشهر المختار</t>
        </is>
      </c>
      <c r="D5" s="22" t="n"/>
      <c r="E5" s="22" t="n"/>
      <c r="F5" s="22" t="n"/>
      <c r="G5" s="23" t="n"/>
      <c r="H5" s="21" t="inlineStr">
        <is>
          <t>من أول السنة حتى الشهر المختار</t>
        </is>
      </c>
      <c r="I5" s="22" t="n"/>
      <c r="J5" s="22" t="n"/>
      <c r="K5" s="22" t="n"/>
      <c r="L5" s="23" t="n"/>
    </row>
    <row r="6" ht="24" customHeight="1">
      <c r="A6" s="21" t="inlineStr">
        <is>
          <t>البند</t>
        </is>
      </c>
      <c r="B6" s="21" t="inlineStr">
        <is>
          <t>النوع</t>
        </is>
      </c>
      <c r="C6" s="21" t="inlineStr">
        <is>
          <t>الموازنة</t>
        </is>
      </c>
      <c r="D6" s="21" t="inlineStr">
        <is>
          <t>الفعلي</t>
        </is>
      </c>
      <c r="E6" s="21" t="inlineStr">
        <is>
          <t>الانحراف</t>
        </is>
      </c>
      <c r="F6" s="21" t="inlineStr">
        <is>
          <t>%</t>
        </is>
      </c>
      <c r="G6" s="21" t="inlineStr">
        <is>
          <t>التقييم</t>
        </is>
      </c>
      <c r="H6" s="21" t="inlineStr">
        <is>
          <t>الموازنة</t>
        </is>
      </c>
      <c r="I6" s="21" t="inlineStr">
        <is>
          <t>الفعلي</t>
        </is>
      </c>
      <c r="J6" s="21" t="inlineStr">
        <is>
          <t>الانحراف</t>
        </is>
      </c>
      <c r="K6" s="21" t="inlineStr">
        <is>
          <t>%</t>
        </is>
      </c>
      <c r="L6" s="21" t="inlineStr">
        <is>
          <t>التقييم</t>
        </is>
      </c>
    </row>
    <row r="7">
      <c r="A7" s="24">
        <f>IF('الموازنة'!A7="","",'الموازنة'!A7)</f>
        <v/>
      </c>
      <c r="B7" s="25">
        <f>IF('الموازنة'!B7="","",'الموازنة'!B7)</f>
        <v/>
      </c>
      <c r="C7" s="26">
        <f>IF('الموازنة'!A7="","",N(INDEX('الموازنة'!$C7:$N7,$B$4)))</f>
        <v/>
      </c>
      <c r="D7" s="26">
        <f>IF('الموازنة'!A7="","",N(INDEX('الفعلي'!$C7:$N7,$B$4)))</f>
        <v/>
      </c>
      <c r="E7" s="26">
        <f>IF(C7="","",D7-C7)</f>
        <v/>
      </c>
      <c r="F7" s="27">
        <f>IF(OR(C7="",N(C7)=0),"",E7/C7)</f>
        <v/>
      </c>
      <c r="G7" s="25">
        <f>IF(E7="","",IF(E7=0,"مطابق",IF((B7="إيراد")=(E7&gt;0),"ملائم","غير ملائم")))</f>
        <v/>
      </c>
      <c r="H7" s="26">
        <f>IF('الموازنة'!A7="","",SUMPRODUCT((COLUMN('الموازنة'!$C7:$N7)-COLUMN('الموازنة'!$C7)+1&lt;=$B$4)*'الموازنة'!$C7:$N7))</f>
        <v/>
      </c>
      <c r="I7" s="26">
        <f>IF('الموازنة'!A7="","",SUMPRODUCT((COLUMN('الفعلي'!$C7:$N7)-COLUMN('الفعلي'!$C7)+1&lt;=$B$4)*'الفعلي'!$C7:$N7))</f>
        <v/>
      </c>
      <c r="J7" s="26">
        <f>IF(H7="","",I7-H7)</f>
        <v/>
      </c>
      <c r="K7" s="27">
        <f>IF(OR(H7="",N(H7)=0),"",J7/H7)</f>
        <v/>
      </c>
      <c r="L7" s="25">
        <f>IF(J7="","",IF(J7=0,"مطابق",IF((B7="إيراد")=(J7&gt;0),"ملائم","غير ملائم")))</f>
        <v/>
      </c>
    </row>
    <row r="8">
      <c r="A8" s="24">
        <f>IF('الموازنة'!A8="","",'الموازنة'!A8)</f>
        <v/>
      </c>
      <c r="B8" s="25">
        <f>IF('الموازنة'!B8="","",'الموازنة'!B8)</f>
        <v/>
      </c>
      <c r="C8" s="26">
        <f>IF('الموازنة'!A8="","",N(INDEX('الموازنة'!$C8:$N8,$B$4)))</f>
        <v/>
      </c>
      <c r="D8" s="26">
        <f>IF('الموازنة'!A8="","",N(INDEX('الفعلي'!$C8:$N8,$B$4)))</f>
        <v/>
      </c>
      <c r="E8" s="26">
        <f>IF(C8="","",D8-C8)</f>
        <v/>
      </c>
      <c r="F8" s="27">
        <f>IF(OR(C8="",N(C8)=0),"",E8/C8)</f>
        <v/>
      </c>
      <c r="G8" s="25">
        <f>IF(E8="","",IF(E8=0,"مطابق",IF((B8="إيراد")=(E8&gt;0),"ملائم","غير ملائم")))</f>
        <v/>
      </c>
      <c r="H8" s="26">
        <f>IF('الموازنة'!A8="","",SUMPRODUCT((COLUMN('الموازنة'!$C8:$N8)-COLUMN('الموازنة'!$C8)+1&lt;=$B$4)*'الموازنة'!$C8:$N8))</f>
        <v/>
      </c>
      <c r="I8" s="26">
        <f>IF('الموازنة'!A8="","",SUMPRODUCT((COLUMN('الفعلي'!$C8:$N8)-COLUMN('الفعلي'!$C8)+1&lt;=$B$4)*'الفعلي'!$C8:$N8))</f>
        <v/>
      </c>
      <c r="J8" s="26">
        <f>IF(H8="","",I8-H8)</f>
        <v/>
      </c>
      <c r="K8" s="27">
        <f>IF(OR(H8="",N(H8)=0),"",J8/H8)</f>
        <v/>
      </c>
      <c r="L8" s="25">
        <f>IF(J8="","",IF(J8=0,"مطابق",IF((B8="إيراد")=(J8&gt;0),"ملائم","غير ملائم")))</f>
        <v/>
      </c>
    </row>
    <row r="9">
      <c r="A9" s="24">
        <f>IF('الموازنة'!A9="","",'الموازنة'!A9)</f>
        <v/>
      </c>
      <c r="B9" s="25">
        <f>IF('الموازنة'!B9="","",'الموازنة'!B9)</f>
        <v/>
      </c>
      <c r="C9" s="26">
        <f>IF('الموازنة'!A9="","",N(INDEX('الموازنة'!$C9:$N9,$B$4)))</f>
        <v/>
      </c>
      <c r="D9" s="26">
        <f>IF('الموازنة'!A9="","",N(INDEX('الفعلي'!$C9:$N9,$B$4)))</f>
        <v/>
      </c>
      <c r="E9" s="26">
        <f>IF(C9="","",D9-C9)</f>
        <v/>
      </c>
      <c r="F9" s="27">
        <f>IF(OR(C9="",N(C9)=0),"",E9/C9)</f>
        <v/>
      </c>
      <c r="G9" s="25">
        <f>IF(E9="","",IF(E9=0,"مطابق",IF((B9="إيراد")=(E9&gt;0),"ملائم","غير ملائم")))</f>
        <v/>
      </c>
      <c r="H9" s="26">
        <f>IF('الموازنة'!A9="","",SUMPRODUCT((COLUMN('الموازنة'!$C9:$N9)-COLUMN('الموازنة'!$C9)+1&lt;=$B$4)*'الموازنة'!$C9:$N9))</f>
        <v/>
      </c>
      <c r="I9" s="26">
        <f>IF('الموازنة'!A9="","",SUMPRODUCT((COLUMN('الفعلي'!$C9:$N9)-COLUMN('الفعلي'!$C9)+1&lt;=$B$4)*'الفعلي'!$C9:$N9))</f>
        <v/>
      </c>
      <c r="J9" s="26">
        <f>IF(H9="","",I9-H9)</f>
        <v/>
      </c>
      <c r="K9" s="27">
        <f>IF(OR(H9="",N(H9)=0),"",J9/H9)</f>
        <v/>
      </c>
      <c r="L9" s="25">
        <f>IF(J9="","",IF(J9=0,"مطابق",IF((B9="إيراد")=(J9&gt;0),"ملائم","غير ملائم")))</f>
        <v/>
      </c>
    </row>
    <row r="10">
      <c r="A10" s="24">
        <f>IF('الموازنة'!A10="","",'الموازنة'!A10)</f>
        <v/>
      </c>
      <c r="B10" s="25">
        <f>IF('الموازنة'!B10="","",'الموازنة'!B10)</f>
        <v/>
      </c>
      <c r="C10" s="26">
        <f>IF('الموازنة'!A10="","",N(INDEX('الموازنة'!$C10:$N10,$B$4)))</f>
        <v/>
      </c>
      <c r="D10" s="26">
        <f>IF('الموازنة'!A10="","",N(INDEX('الفعلي'!$C10:$N10,$B$4)))</f>
        <v/>
      </c>
      <c r="E10" s="26">
        <f>IF(C10="","",D10-C10)</f>
        <v/>
      </c>
      <c r="F10" s="27">
        <f>IF(OR(C10="",N(C10)=0),"",E10/C10)</f>
        <v/>
      </c>
      <c r="G10" s="25">
        <f>IF(E10="","",IF(E10=0,"مطابق",IF((B10="إيراد")=(E10&gt;0),"ملائم","غير ملائم")))</f>
        <v/>
      </c>
      <c r="H10" s="26">
        <f>IF('الموازنة'!A10="","",SUMPRODUCT((COLUMN('الموازنة'!$C10:$N10)-COLUMN('الموازنة'!$C10)+1&lt;=$B$4)*'الموازنة'!$C10:$N10))</f>
        <v/>
      </c>
      <c r="I10" s="26">
        <f>IF('الموازنة'!A10="","",SUMPRODUCT((COLUMN('الفعلي'!$C10:$N10)-COLUMN('الفعلي'!$C10)+1&lt;=$B$4)*'الفعلي'!$C10:$N10))</f>
        <v/>
      </c>
      <c r="J10" s="26">
        <f>IF(H10="","",I10-H10)</f>
        <v/>
      </c>
      <c r="K10" s="27">
        <f>IF(OR(H10="",N(H10)=0),"",J10/H10)</f>
        <v/>
      </c>
      <c r="L10" s="25">
        <f>IF(J10="","",IF(J10=0,"مطابق",IF((B10="إيراد")=(J10&gt;0),"ملائم","غير ملائم")))</f>
        <v/>
      </c>
    </row>
    <row r="11">
      <c r="A11" s="24">
        <f>IF('الموازنة'!A11="","",'الموازنة'!A11)</f>
        <v/>
      </c>
      <c r="B11" s="25">
        <f>IF('الموازنة'!B11="","",'الموازنة'!B11)</f>
        <v/>
      </c>
      <c r="C11" s="26">
        <f>IF('الموازنة'!A11="","",N(INDEX('الموازنة'!$C11:$N11,$B$4)))</f>
        <v/>
      </c>
      <c r="D11" s="26">
        <f>IF('الموازنة'!A11="","",N(INDEX('الفعلي'!$C11:$N11,$B$4)))</f>
        <v/>
      </c>
      <c r="E11" s="26">
        <f>IF(C11="","",D11-C11)</f>
        <v/>
      </c>
      <c r="F11" s="27">
        <f>IF(OR(C11="",N(C11)=0),"",E11/C11)</f>
        <v/>
      </c>
      <c r="G11" s="25">
        <f>IF(E11="","",IF(E11=0,"مطابق",IF((B11="إيراد")=(E11&gt;0),"ملائم","غير ملائم")))</f>
        <v/>
      </c>
      <c r="H11" s="26">
        <f>IF('الموازنة'!A11="","",SUMPRODUCT((COLUMN('الموازنة'!$C11:$N11)-COLUMN('الموازنة'!$C11)+1&lt;=$B$4)*'الموازنة'!$C11:$N11))</f>
        <v/>
      </c>
      <c r="I11" s="26">
        <f>IF('الموازنة'!A11="","",SUMPRODUCT((COLUMN('الفعلي'!$C11:$N11)-COLUMN('الفعلي'!$C11)+1&lt;=$B$4)*'الفعلي'!$C11:$N11))</f>
        <v/>
      </c>
      <c r="J11" s="26">
        <f>IF(H11="","",I11-H11)</f>
        <v/>
      </c>
      <c r="K11" s="27">
        <f>IF(OR(H11="",N(H11)=0),"",J11/H11)</f>
        <v/>
      </c>
      <c r="L11" s="25">
        <f>IF(J11="","",IF(J11=0,"مطابق",IF((B11="إيراد")=(J11&gt;0),"ملائم","غير ملائم")))</f>
        <v/>
      </c>
    </row>
    <row r="12">
      <c r="A12" s="24">
        <f>IF('الموازنة'!A12="","",'الموازنة'!A12)</f>
        <v/>
      </c>
      <c r="B12" s="25">
        <f>IF('الموازنة'!B12="","",'الموازنة'!B12)</f>
        <v/>
      </c>
      <c r="C12" s="26">
        <f>IF('الموازنة'!A12="","",N(INDEX('الموازنة'!$C12:$N12,$B$4)))</f>
        <v/>
      </c>
      <c r="D12" s="26">
        <f>IF('الموازنة'!A12="","",N(INDEX('الفعلي'!$C12:$N12,$B$4)))</f>
        <v/>
      </c>
      <c r="E12" s="26">
        <f>IF(C12="","",D12-C12)</f>
        <v/>
      </c>
      <c r="F12" s="27">
        <f>IF(OR(C12="",N(C12)=0),"",E12/C12)</f>
        <v/>
      </c>
      <c r="G12" s="25">
        <f>IF(E12="","",IF(E12=0,"مطابق",IF((B12="إيراد")=(E12&gt;0),"ملائم","غير ملائم")))</f>
        <v/>
      </c>
      <c r="H12" s="26">
        <f>IF('الموازنة'!A12="","",SUMPRODUCT((COLUMN('الموازنة'!$C12:$N12)-COLUMN('الموازنة'!$C12)+1&lt;=$B$4)*'الموازنة'!$C12:$N12))</f>
        <v/>
      </c>
      <c r="I12" s="26">
        <f>IF('الموازنة'!A12="","",SUMPRODUCT((COLUMN('الفعلي'!$C12:$N12)-COLUMN('الفعلي'!$C12)+1&lt;=$B$4)*'الفعلي'!$C12:$N12))</f>
        <v/>
      </c>
      <c r="J12" s="26">
        <f>IF(H12="","",I12-H12)</f>
        <v/>
      </c>
      <c r="K12" s="27">
        <f>IF(OR(H12="",N(H12)=0),"",J12/H12)</f>
        <v/>
      </c>
      <c r="L12" s="25">
        <f>IF(J12="","",IF(J12=0,"مطابق",IF((B12="إيراد")=(J12&gt;0),"ملائم","غير ملائم")))</f>
        <v/>
      </c>
    </row>
    <row r="13">
      <c r="A13" s="24">
        <f>IF('الموازنة'!A13="","",'الموازنة'!A13)</f>
        <v/>
      </c>
      <c r="B13" s="25">
        <f>IF('الموازنة'!B13="","",'الموازنة'!B13)</f>
        <v/>
      </c>
      <c r="C13" s="26">
        <f>IF('الموازنة'!A13="","",N(INDEX('الموازنة'!$C13:$N13,$B$4)))</f>
        <v/>
      </c>
      <c r="D13" s="26">
        <f>IF('الموازنة'!A13="","",N(INDEX('الفعلي'!$C13:$N13,$B$4)))</f>
        <v/>
      </c>
      <c r="E13" s="26">
        <f>IF(C13="","",D13-C13)</f>
        <v/>
      </c>
      <c r="F13" s="27">
        <f>IF(OR(C13="",N(C13)=0),"",E13/C13)</f>
        <v/>
      </c>
      <c r="G13" s="25">
        <f>IF(E13="","",IF(E13=0,"مطابق",IF((B13="إيراد")=(E13&gt;0),"ملائم","غير ملائم")))</f>
        <v/>
      </c>
      <c r="H13" s="26">
        <f>IF('الموازنة'!A13="","",SUMPRODUCT((COLUMN('الموازنة'!$C13:$N13)-COLUMN('الموازنة'!$C13)+1&lt;=$B$4)*'الموازنة'!$C13:$N13))</f>
        <v/>
      </c>
      <c r="I13" s="26">
        <f>IF('الموازنة'!A13="","",SUMPRODUCT((COLUMN('الفعلي'!$C13:$N13)-COLUMN('الفعلي'!$C13)+1&lt;=$B$4)*'الفعلي'!$C13:$N13))</f>
        <v/>
      </c>
      <c r="J13" s="26">
        <f>IF(H13="","",I13-H13)</f>
        <v/>
      </c>
      <c r="K13" s="27">
        <f>IF(OR(H13="",N(H13)=0),"",J13/H13)</f>
        <v/>
      </c>
      <c r="L13" s="25">
        <f>IF(J13="","",IF(J13=0,"مطابق",IF((B13="إيراد")=(J13&gt;0),"ملائم","غير ملائم")))</f>
        <v/>
      </c>
    </row>
    <row r="14">
      <c r="A14" s="24">
        <f>IF('الموازنة'!A14="","",'الموازنة'!A14)</f>
        <v/>
      </c>
      <c r="B14" s="25">
        <f>IF('الموازنة'!B14="","",'الموازنة'!B14)</f>
        <v/>
      </c>
      <c r="C14" s="26">
        <f>IF('الموازنة'!A14="","",N(INDEX('الموازنة'!$C14:$N14,$B$4)))</f>
        <v/>
      </c>
      <c r="D14" s="26">
        <f>IF('الموازنة'!A14="","",N(INDEX('الفعلي'!$C14:$N14,$B$4)))</f>
        <v/>
      </c>
      <c r="E14" s="26">
        <f>IF(C14="","",D14-C14)</f>
        <v/>
      </c>
      <c r="F14" s="27">
        <f>IF(OR(C14="",N(C14)=0),"",E14/C14)</f>
        <v/>
      </c>
      <c r="G14" s="25">
        <f>IF(E14="","",IF(E14=0,"مطابق",IF((B14="إيراد")=(E14&gt;0),"ملائم","غير ملائم")))</f>
        <v/>
      </c>
      <c r="H14" s="26">
        <f>IF('الموازنة'!A14="","",SUMPRODUCT((COLUMN('الموازنة'!$C14:$N14)-COLUMN('الموازنة'!$C14)+1&lt;=$B$4)*'الموازنة'!$C14:$N14))</f>
        <v/>
      </c>
      <c r="I14" s="26">
        <f>IF('الموازنة'!A14="","",SUMPRODUCT((COLUMN('الفعلي'!$C14:$N14)-COLUMN('الفعلي'!$C14)+1&lt;=$B$4)*'الفعلي'!$C14:$N14))</f>
        <v/>
      </c>
      <c r="J14" s="26">
        <f>IF(H14="","",I14-H14)</f>
        <v/>
      </c>
      <c r="K14" s="27">
        <f>IF(OR(H14="",N(H14)=0),"",J14/H14)</f>
        <v/>
      </c>
      <c r="L14" s="25">
        <f>IF(J14="","",IF(J14=0,"مطابق",IF((B14="إيراد")=(J14&gt;0),"ملائم","غير ملائم")))</f>
        <v/>
      </c>
    </row>
    <row r="15">
      <c r="A15" s="24">
        <f>IF('الموازنة'!A15="","",'الموازنة'!A15)</f>
        <v/>
      </c>
      <c r="B15" s="25">
        <f>IF('الموازنة'!B15="","",'الموازنة'!B15)</f>
        <v/>
      </c>
      <c r="C15" s="26">
        <f>IF('الموازنة'!A15="","",N(INDEX('الموازنة'!$C15:$N15,$B$4)))</f>
        <v/>
      </c>
      <c r="D15" s="26">
        <f>IF('الموازنة'!A15="","",N(INDEX('الفعلي'!$C15:$N15,$B$4)))</f>
        <v/>
      </c>
      <c r="E15" s="26">
        <f>IF(C15="","",D15-C15)</f>
        <v/>
      </c>
      <c r="F15" s="27">
        <f>IF(OR(C15="",N(C15)=0),"",E15/C15)</f>
        <v/>
      </c>
      <c r="G15" s="25">
        <f>IF(E15="","",IF(E15=0,"مطابق",IF((B15="إيراد")=(E15&gt;0),"ملائم","غير ملائم")))</f>
        <v/>
      </c>
      <c r="H15" s="26">
        <f>IF('الموازنة'!A15="","",SUMPRODUCT((COLUMN('الموازنة'!$C15:$N15)-COLUMN('الموازنة'!$C15)+1&lt;=$B$4)*'الموازنة'!$C15:$N15))</f>
        <v/>
      </c>
      <c r="I15" s="26">
        <f>IF('الموازنة'!A15="","",SUMPRODUCT((COLUMN('الفعلي'!$C15:$N15)-COLUMN('الفعلي'!$C15)+1&lt;=$B$4)*'الفعلي'!$C15:$N15))</f>
        <v/>
      </c>
      <c r="J15" s="26">
        <f>IF(H15="","",I15-H15)</f>
        <v/>
      </c>
      <c r="K15" s="27">
        <f>IF(OR(H15="",N(H15)=0),"",J15/H15)</f>
        <v/>
      </c>
      <c r="L15" s="25">
        <f>IF(J15="","",IF(J15=0,"مطابق",IF((B15="إيراد")=(J15&gt;0),"ملائم","غير ملائم")))</f>
        <v/>
      </c>
    </row>
    <row r="16">
      <c r="A16" s="24">
        <f>IF('الموازنة'!A16="","",'الموازنة'!A16)</f>
        <v/>
      </c>
      <c r="B16" s="25">
        <f>IF('الموازنة'!B16="","",'الموازنة'!B16)</f>
        <v/>
      </c>
      <c r="C16" s="26">
        <f>IF('الموازنة'!A16="","",N(INDEX('الموازنة'!$C16:$N16,$B$4)))</f>
        <v/>
      </c>
      <c r="D16" s="26">
        <f>IF('الموازنة'!A16="","",N(INDEX('الفعلي'!$C16:$N16,$B$4)))</f>
        <v/>
      </c>
      <c r="E16" s="26">
        <f>IF(C16="","",D16-C16)</f>
        <v/>
      </c>
      <c r="F16" s="27">
        <f>IF(OR(C16="",N(C16)=0),"",E16/C16)</f>
        <v/>
      </c>
      <c r="G16" s="25">
        <f>IF(E16="","",IF(E16=0,"مطابق",IF((B16="إيراد")=(E16&gt;0),"ملائم","غير ملائم")))</f>
        <v/>
      </c>
      <c r="H16" s="26">
        <f>IF('الموازنة'!A16="","",SUMPRODUCT((COLUMN('الموازنة'!$C16:$N16)-COLUMN('الموازنة'!$C16)+1&lt;=$B$4)*'الموازنة'!$C16:$N16))</f>
        <v/>
      </c>
      <c r="I16" s="26">
        <f>IF('الموازنة'!A16="","",SUMPRODUCT((COLUMN('الفعلي'!$C16:$N16)-COLUMN('الفعلي'!$C16)+1&lt;=$B$4)*'الفعلي'!$C16:$N16))</f>
        <v/>
      </c>
      <c r="J16" s="26">
        <f>IF(H16="","",I16-H16)</f>
        <v/>
      </c>
      <c r="K16" s="27">
        <f>IF(OR(H16="",N(H16)=0),"",J16/H16)</f>
        <v/>
      </c>
      <c r="L16" s="25">
        <f>IF(J16="","",IF(J16=0,"مطابق",IF((B16="إيراد")=(J16&gt;0),"ملائم","غير ملائم")))</f>
        <v/>
      </c>
    </row>
    <row r="17">
      <c r="A17" s="24">
        <f>IF('الموازنة'!A17="","",'الموازنة'!A17)</f>
        <v/>
      </c>
      <c r="B17" s="25">
        <f>IF('الموازنة'!B17="","",'الموازنة'!B17)</f>
        <v/>
      </c>
      <c r="C17" s="26">
        <f>IF('الموازنة'!A17="","",N(INDEX('الموازنة'!$C17:$N17,$B$4)))</f>
        <v/>
      </c>
      <c r="D17" s="26">
        <f>IF('الموازنة'!A17="","",N(INDEX('الفعلي'!$C17:$N17,$B$4)))</f>
        <v/>
      </c>
      <c r="E17" s="26">
        <f>IF(C17="","",D17-C17)</f>
        <v/>
      </c>
      <c r="F17" s="27">
        <f>IF(OR(C17="",N(C17)=0),"",E17/C17)</f>
        <v/>
      </c>
      <c r="G17" s="25">
        <f>IF(E17="","",IF(E17=0,"مطابق",IF((B17="إيراد")=(E17&gt;0),"ملائم","غير ملائم")))</f>
        <v/>
      </c>
      <c r="H17" s="26">
        <f>IF('الموازنة'!A17="","",SUMPRODUCT((COLUMN('الموازنة'!$C17:$N17)-COLUMN('الموازنة'!$C17)+1&lt;=$B$4)*'الموازنة'!$C17:$N17))</f>
        <v/>
      </c>
      <c r="I17" s="26">
        <f>IF('الموازنة'!A17="","",SUMPRODUCT((COLUMN('الفعلي'!$C17:$N17)-COLUMN('الفعلي'!$C17)+1&lt;=$B$4)*'الفعلي'!$C17:$N17))</f>
        <v/>
      </c>
      <c r="J17" s="26">
        <f>IF(H17="","",I17-H17)</f>
        <v/>
      </c>
      <c r="K17" s="27">
        <f>IF(OR(H17="",N(H17)=0),"",J17/H17)</f>
        <v/>
      </c>
      <c r="L17" s="25">
        <f>IF(J17="","",IF(J17=0,"مطابق",IF((B17="إيراد")=(J17&gt;0),"ملائم","غير ملائم")))</f>
        <v/>
      </c>
    </row>
    <row r="18">
      <c r="A18" s="24">
        <f>IF('الموازنة'!A18="","",'الموازنة'!A18)</f>
        <v/>
      </c>
      <c r="B18" s="25">
        <f>IF('الموازنة'!B18="","",'الموازنة'!B18)</f>
        <v/>
      </c>
      <c r="C18" s="26">
        <f>IF('الموازنة'!A18="","",N(INDEX('الموازنة'!$C18:$N18,$B$4)))</f>
        <v/>
      </c>
      <c r="D18" s="26">
        <f>IF('الموازنة'!A18="","",N(INDEX('الفعلي'!$C18:$N18,$B$4)))</f>
        <v/>
      </c>
      <c r="E18" s="26">
        <f>IF(C18="","",D18-C18)</f>
        <v/>
      </c>
      <c r="F18" s="27">
        <f>IF(OR(C18="",N(C18)=0),"",E18/C18)</f>
        <v/>
      </c>
      <c r="G18" s="25">
        <f>IF(E18="","",IF(E18=0,"مطابق",IF((B18="إيراد")=(E18&gt;0),"ملائم","غير ملائم")))</f>
        <v/>
      </c>
      <c r="H18" s="26">
        <f>IF('الموازنة'!A18="","",SUMPRODUCT((COLUMN('الموازنة'!$C18:$N18)-COLUMN('الموازنة'!$C18)+1&lt;=$B$4)*'الموازنة'!$C18:$N18))</f>
        <v/>
      </c>
      <c r="I18" s="26">
        <f>IF('الموازنة'!A18="","",SUMPRODUCT((COLUMN('الفعلي'!$C18:$N18)-COLUMN('الفعلي'!$C18)+1&lt;=$B$4)*'الفعلي'!$C18:$N18))</f>
        <v/>
      </c>
      <c r="J18" s="26">
        <f>IF(H18="","",I18-H18)</f>
        <v/>
      </c>
      <c r="K18" s="27">
        <f>IF(OR(H18="",N(H18)=0),"",J18/H18)</f>
        <v/>
      </c>
      <c r="L18" s="25">
        <f>IF(J18="","",IF(J18=0,"مطابق",IF((B18="إيراد")=(J18&gt;0),"ملائم","غير ملائم")))</f>
        <v/>
      </c>
    </row>
    <row r="19">
      <c r="A19" s="28" t="inlineStr">
        <is>
          <t>إجمالي الإيرادات</t>
        </is>
      </c>
      <c r="B19" s="29" t="n"/>
      <c r="C19" s="30">
        <f>SUMIF($B$7:$B$18,"إيراد",C7:C18)</f>
        <v/>
      </c>
      <c r="D19" s="30">
        <f>SUMIF($B$7:$B$18,"إيراد",D7:D18)</f>
        <v/>
      </c>
      <c r="E19" s="31">
        <f>IF(C19="","",D19-C19)</f>
        <v/>
      </c>
      <c r="F19" s="32">
        <f>IF(OR(C19="",N(C19)=0),"",E19/C19)</f>
        <v/>
      </c>
      <c r="G19" s="33">
        <f>IF(E19="","",IF(E19=0,"مطابق",IF(("إيراد"="إيراد")=(E19&gt;0),"ملائم","غير ملائم")))</f>
        <v/>
      </c>
      <c r="H19" s="30">
        <f>SUMIF($B$7:$B$18,"إيراد",H7:H18)</f>
        <v/>
      </c>
      <c r="I19" s="30">
        <f>SUMIF($B$7:$B$18,"إيراد",I7:I18)</f>
        <v/>
      </c>
      <c r="J19" s="31">
        <f>IF(H19="","",I19-H19)</f>
        <v/>
      </c>
      <c r="K19" s="32">
        <f>IF(OR(H19="",N(H19)=0),"",J19/H19)</f>
        <v/>
      </c>
      <c r="L19" s="33">
        <f>IF(J19="","",IF(J19=0,"مطابق",IF(("إيراد"="إيراد")=(J19&gt;0),"ملائم","غير ملائم")))</f>
        <v/>
      </c>
    </row>
    <row r="20">
      <c r="A20" s="28" t="inlineStr">
        <is>
          <t>إجمالي المصروفات</t>
        </is>
      </c>
      <c r="B20" s="29" t="n"/>
      <c r="C20" s="30">
        <f>SUMIF($B$7:$B$18,"مصروف",C7:C18)</f>
        <v/>
      </c>
      <c r="D20" s="30">
        <f>SUMIF($B$7:$B$18,"مصروف",D7:D18)</f>
        <v/>
      </c>
      <c r="E20" s="31">
        <f>IF(C20="","",D20-C20)</f>
        <v/>
      </c>
      <c r="F20" s="32">
        <f>IF(OR(C20="",N(C20)=0),"",E20/C20)</f>
        <v/>
      </c>
      <c r="G20" s="33">
        <f>IF(E20="","",IF(E20=0,"مطابق",IF(("مصروف"="إيراد")=(E20&gt;0),"ملائم","غير ملائم")))</f>
        <v/>
      </c>
      <c r="H20" s="30">
        <f>SUMIF($B$7:$B$18,"مصروف",H7:H18)</f>
        <v/>
      </c>
      <c r="I20" s="30">
        <f>SUMIF($B$7:$B$18,"مصروف",I7:I18)</f>
        <v/>
      </c>
      <c r="J20" s="31">
        <f>IF(H20="","",I20-H20)</f>
        <v/>
      </c>
      <c r="K20" s="32">
        <f>IF(OR(H20="",N(H20)=0),"",J20/H20)</f>
        <v/>
      </c>
      <c r="L20" s="33">
        <f>IF(J20="","",IF(J20=0,"مطابق",IF(("مصروف"="إيراد")=(J20&gt;0),"ملائم","غير ملائم")))</f>
        <v/>
      </c>
    </row>
    <row r="21">
      <c r="A21" s="28" t="inlineStr">
        <is>
          <t>صافي الربح</t>
        </is>
      </c>
      <c r="B21" s="29" t="n"/>
      <c r="C21" s="30">
        <f>C19-C20</f>
        <v/>
      </c>
      <c r="D21" s="30">
        <f>D19-D20</f>
        <v/>
      </c>
      <c r="E21" s="31">
        <f>IF(C21="","",D21-C21)</f>
        <v/>
      </c>
      <c r="F21" s="32">
        <f>IF(OR(C21="",N(C21)=0),"",E21/C21)</f>
        <v/>
      </c>
      <c r="G21" s="33">
        <f>IF(E21="","",IF(E21=0,"مطابق",IF(("إيراد"="إيراد")=(E21&gt;0),"ملائم","غير ملائم")))</f>
        <v/>
      </c>
      <c r="H21" s="30">
        <f>H19-H20</f>
        <v/>
      </c>
      <c r="I21" s="30">
        <f>I19-I20</f>
        <v/>
      </c>
      <c r="J21" s="31">
        <f>IF(H21="","",I21-H21)</f>
        <v/>
      </c>
      <c r="K21" s="32">
        <f>IF(OR(H21="",N(H21)=0),"",J21/H21)</f>
        <v/>
      </c>
      <c r="L21" s="33">
        <f>IF(J21="","",IF(J21=0,"مطابق",IF(("إيراد"="إيراد")=(J21&gt;0),"ملائم","غير ملائم")))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L2"/>
    <mergeCell ref="C5:G5"/>
    <mergeCell ref="A1:L1"/>
    <mergeCell ref="H5:L5"/>
  </mergeCells>
  <conditionalFormatting sqref="G7:G21">
    <cfRule type="cellIs" priority="1" operator="equal" dxfId="0">
      <formula>"غير ملائم"</formula>
    </cfRule>
    <cfRule type="cellIs" priority="2" operator="equal" dxfId="1">
      <formula>"ملائم"</formula>
    </cfRule>
  </conditionalFormatting>
  <conditionalFormatting sqref="L7:L21">
    <cfRule type="cellIs" priority="3" operator="equal" dxfId="0">
      <formula>"غير ملائم"</formula>
    </cfRule>
    <cfRule type="cellIs" priority="4" operator="equal" dxfId="1">
      <formula>"ملائم"</formula>
    </cfRule>
  </conditionalFormatting>
  <dataValidations count="1">
    <dataValidation sqref="B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1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</cols>
  <sheetData>
    <row r="1" ht="30" customHeight="1">
      <c r="A1" s="15" t="inlineStr">
        <is>
          <t>الموازنة التقديرية الشهرية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اكتب المبالغ في الخلايا الصفراء.</t>
        </is>
      </c>
    </row>
    <row r="6" ht="30" customHeight="1">
      <c r="A6" s="21" t="inlineStr">
        <is>
          <t>البند</t>
        </is>
      </c>
      <c r="B6" s="21" t="inlineStr">
        <is>
          <t>النوع</t>
        </is>
      </c>
      <c r="C6" s="21" t="inlineStr">
        <is>
          <t>يناير</t>
        </is>
      </c>
      <c r="D6" s="21" t="inlineStr">
        <is>
          <t>فبراير</t>
        </is>
      </c>
      <c r="E6" s="21" t="inlineStr">
        <is>
          <t>مارس</t>
        </is>
      </c>
      <c r="F6" s="21" t="inlineStr">
        <is>
          <t>أبريل</t>
        </is>
      </c>
      <c r="G6" s="21" t="inlineStr">
        <is>
          <t>مايو</t>
        </is>
      </c>
      <c r="H6" s="21" t="inlineStr">
        <is>
          <t>يونيو</t>
        </is>
      </c>
      <c r="I6" s="21" t="inlineStr">
        <is>
          <t>يوليو</t>
        </is>
      </c>
      <c r="J6" s="21" t="inlineStr">
        <is>
          <t>أغسطس</t>
        </is>
      </c>
      <c r="K6" s="21" t="inlineStr">
        <is>
          <t>سبتمبر</t>
        </is>
      </c>
      <c r="L6" s="21" t="inlineStr">
        <is>
          <t>أكتوبر</t>
        </is>
      </c>
      <c r="M6" s="21" t="inlineStr">
        <is>
          <t>نوفمبر</t>
        </is>
      </c>
      <c r="N6" s="21" t="inlineStr">
        <is>
          <t>ديسمبر</t>
        </is>
      </c>
      <c r="O6" s="21" t="inlineStr">
        <is>
          <t>الإجمالي</t>
        </is>
      </c>
    </row>
    <row r="7">
      <c r="A7" s="34" t="inlineStr">
        <is>
          <t>مبيعات المنتج أ</t>
        </is>
      </c>
      <c r="B7" s="35" t="inlineStr">
        <is>
          <t>إيراد</t>
        </is>
      </c>
      <c r="C7" s="36" t="n">
        <v>420000</v>
      </c>
      <c r="D7" s="36" t="n">
        <v>424200</v>
      </c>
      <c r="E7" s="36" t="n">
        <v>428400</v>
      </c>
      <c r="F7" s="36" t="n">
        <v>432600</v>
      </c>
      <c r="G7" s="36" t="n">
        <v>436800</v>
      </c>
      <c r="H7" s="36" t="n">
        <v>441000</v>
      </c>
      <c r="I7" s="36" t="n">
        <v>445200</v>
      </c>
      <c r="J7" s="36" t="n">
        <v>449400</v>
      </c>
      <c r="K7" s="36" t="n">
        <v>453600</v>
      </c>
      <c r="L7" s="36" t="n">
        <v>457800</v>
      </c>
      <c r="M7" s="36" t="n">
        <v>462000</v>
      </c>
      <c r="N7" s="36" t="n">
        <v>466200</v>
      </c>
      <c r="O7" s="37">
        <f>SUM(C7:N7)</f>
        <v/>
      </c>
    </row>
    <row r="8">
      <c r="A8" s="34" t="inlineStr">
        <is>
          <t>مبيعات المنتج ب</t>
        </is>
      </c>
      <c r="B8" s="35" t="inlineStr">
        <is>
          <t>إيراد</t>
        </is>
      </c>
      <c r="C8" s="36" t="n">
        <v>265000</v>
      </c>
      <c r="D8" s="36" t="n">
        <v>267650</v>
      </c>
      <c r="E8" s="36" t="n">
        <v>270300</v>
      </c>
      <c r="F8" s="36" t="n">
        <v>272950</v>
      </c>
      <c r="G8" s="36" t="n">
        <v>275600</v>
      </c>
      <c r="H8" s="36" t="n">
        <v>278250</v>
      </c>
      <c r="I8" s="36" t="n">
        <v>280900</v>
      </c>
      <c r="J8" s="36" t="n">
        <v>283550</v>
      </c>
      <c r="K8" s="36" t="n">
        <v>286200</v>
      </c>
      <c r="L8" s="36" t="n">
        <v>288850</v>
      </c>
      <c r="M8" s="36" t="n">
        <v>291500</v>
      </c>
      <c r="N8" s="36" t="n">
        <v>294150</v>
      </c>
      <c r="O8" s="37">
        <f>SUM(C8:N8)</f>
        <v/>
      </c>
    </row>
    <row r="9">
      <c r="A9" s="34" t="inlineStr">
        <is>
          <t>إيرادات خدمات</t>
        </is>
      </c>
      <c r="B9" s="35" t="inlineStr">
        <is>
          <t>إيراد</t>
        </is>
      </c>
      <c r="C9" s="36" t="n">
        <v>90000</v>
      </c>
      <c r="D9" s="36" t="n">
        <v>90900</v>
      </c>
      <c r="E9" s="36" t="n">
        <v>91800</v>
      </c>
      <c r="F9" s="36" t="n">
        <v>92700</v>
      </c>
      <c r="G9" s="36" t="n">
        <v>93600</v>
      </c>
      <c r="H9" s="36" t="n">
        <v>94500</v>
      </c>
      <c r="I9" s="36" t="n">
        <v>95400</v>
      </c>
      <c r="J9" s="36" t="n">
        <v>96300</v>
      </c>
      <c r="K9" s="36" t="n">
        <v>97200</v>
      </c>
      <c r="L9" s="36" t="n">
        <v>98100</v>
      </c>
      <c r="M9" s="36" t="n">
        <v>99000</v>
      </c>
      <c r="N9" s="36" t="n">
        <v>99900</v>
      </c>
      <c r="O9" s="37">
        <f>SUM(C9:N9)</f>
        <v/>
      </c>
    </row>
    <row r="10">
      <c r="A10" s="34" t="inlineStr">
        <is>
          <t>إيرادات أخرى</t>
        </is>
      </c>
      <c r="B10" s="35" t="inlineStr">
        <is>
          <t>إيراد</t>
        </is>
      </c>
      <c r="C10" s="36" t="n">
        <v>12000</v>
      </c>
      <c r="D10" s="36" t="n">
        <v>12120</v>
      </c>
      <c r="E10" s="36" t="n">
        <v>12240</v>
      </c>
      <c r="F10" s="36" t="n">
        <v>12360</v>
      </c>
      <c r="G10" s="36" t="n">
        <v>12480</v>
      </c>
      <c r="H10" s="36" t="n">
        <v>12600</v>
      </c>
      <c r="I10" s="36" t="n">
        <v>12720</v>
      </c>
      <c r="J10" s="36" t="n">
        <v>12840</v>
      </c>
      <c r="K10" s="36" t="n">
        <v>12960</v>
      </c>
      <c r="L10" s="36" t="n">
        <v>13080</v>
      </c>
      <c r="M10" s="36" t="n">
        <v>13200</v>
      </c>
      <c r="N10" s="36" t="n">
        <v>13320</v>
      </c>
      <c r="O10" s="37">
        <f>SUM(C10:N10)</f>
        <v/>
      </c>
    </row>
    <row r="11">
      <c r="A11" s="34" t="inlineStr">
        <is>
          <t>تكلفة البضاعة المباعة</t>
        </is>
      </c>
      <c r="B11" s="35" t="inlineStr">
        <is>
          <t>مصروف</t>
        </is>
      </c>
      <c r="C11" s="36" t="n">
        <v>360000</v>
      </c>
      <c r="D11" s="36" t="n">
        <v>363600</v>
      </c>
      <c r="E11" s="36" t="n">
        <v>367200</v>
      </c>
      <c r="F11" s="36" t="n">
        <v>370800</v>
      </c>
      <c r="G11" s="36" t="n">
        <v>374400</v>
      </c>
      <c r="H11" s="36" t="n">
        <v>378000</v>
      </c>
      <c r="I11" s="36" t="n">
        <v>381600</v>
      </c>
      <c r="J11" s="36" t="n">
        <v>385200</v>
      </c>
      <c r="K11" s="36" t="n">
        <v>388800</v>
      </c>
      <c r="L11" s="36" t="n">
        <v>392400</v>
      </c>
      <c r="M11" s="36" t="n">
        <v>396000</v>
      </c>
      <c r="N11" s="36" t="n">
        <v>399600</v>
      </c>
      <c r="O11" s="37">
        <f>SUM(C11:N11)</f>
        <v/>
      </c>
    </row>
    <row r="12">
      <c r="A12" s="34" t="inlineStr">
        <is>
          <t>الرواتب والأجور</t>
        </is>
      </c>
      <c r="B12" s="35" t="inlineStr">
        <is>
          <t>مصروف</t>
        </is>
      </c>
      <c r="C12" s="36" t="n">
        <v>145000</v>
      </c>
      <c r="D12" s="36" t="n">
        <v>146450</v>
      </c>
      <c r="E12" s="36" t="n">
        <v>147900</v>
      </c>
      <c r="F12" s="36" t="n">
        <v>149350</v>
      </c>
      <c r="G12" s="36" t="n">
        <v>150800</v>
      </c>
      <c r="H12" s="36" t="n">
        <v>152250</v>
      </c>
      <c r="I12" s="36" t="n">
        <v>153700</v>
      </c>
      <c r="J12" s="36" t="n">
        <v>155150</v>
      </c>
      <c r="K12" s="36" t="n">
        <v>156600</v>
      </c>
      <c r="L12" s="36" t="n">
        <v>158050</v>
      </c>
      <c r="M12" s="36" t="n">
        <v>159500</v>
      </c>
      <c r="N12" s="36" t="n">
        <v>160950</v>
      </c>
      <c r="O12" s="37">
        <f>SUM(C12:N12)</f>
        <v/>
      </c>
    </row>
    <row r="13">
      <c r="A13" s="34" t="inlineStr">
        <is>
          <t>الإيجارات</t>
        </is>
      </c>
      <c r="B13" s="35" t="inlineStr">
        <is>
          <t>مصروف</t>
        </is>
      </c>
      <c r="C13" s="36" t="n">
        <v>40000</v>
      </c>
      <c r="D13" s="36" t="n">
        <v>40400</v>
      </c>
      <c r="E13" s="36" t="n">
        <v>40800</v>
      </c>
      <c r="F13" s="36" t="n">
        <v>41200</v>
      </c>
      <c r="G13" s="36" t="n">
        <v>41600</v>
      </c>
      <c r="H13" s="36" t="n">
        <v>42000</v>
      </c>
      <c r="I13" s="36" t="n">
        <v>42400</v>
      </c>
      <c r="J13" s="36" t="n">
        <v>42800</v>
      </c>
      <c r="K13" s="36" t="n">
        <v>43200</v>
      </c>
      <c r="L13" s="36" t="n">
        <v>43600</v>
      </c>
      <c r="M13" s="36" t="n">
        <v>44000</v>
      </c>
      <c r="N13" s="36" t="n">
        <v>44400</v>
      </c>
      <c r="O13" s="37">
        <f>SUM(C13:N13)</f>
        <v/>
      </c>
    </row>
    <row r="14">
      <c r="A14" s="34" t="inlineStr">
        <is>
          <t>الكهرباء والمياه</t>
        </is>
      </c>
      <c r="B14" s="35" t="inlineStr">
        <is>
          <t>مصروف</t>
        </is>
      </c>
      <c r="C14" s="36" t="n">
        <v>9500</v>
      </c>
      <c r="D14" s="36" t="n">
        <v>9595</v>
      </c>
      <c r="E14" s="36" t="n">
        <v>9690</v>
      </c>
      <c r="F14" s="36" t="n">
        <v>9785</v>
      </c>
      <c r="G14" s="36" t="n">
        <v>9880</v>
      </c>
      <c r="H14" s="36" t="n">
        <v>9975</v>
      </c>
      <c r="I14" s="36" t="n">
        <v>10070</v>
      </c>
      <c r="J14" s="36" t="n">
        <v>10165</v>
      </c>
      <c r="K14" s="36" t="n">
        <v>10260</v>
      </c>
      <c r="L14" s="36" t="n">
        <v>10355</v>
      </c>
      <c r="M14" s="36" t="n">
        <v>10450</v>
      </c>
      <c r="N14" s="36" t="n">
        <v>10545</v>
      </c>
      <c r="O14" s="37">
        <f>SUM(C14:N14)</f>
        <v/>
      </c>
    </row>
    <row r="15">
      <c r="A15" s="34" t="inlineStr">
        <is>
          <t>التسويق والإعلان</t>
        </is>
      </c>
      <c r="B15" s="35" t="inlineStr">
        <is>
          <t>مصروف</t>
        </is>
      </c>
      <c r="C15" s="36" t="n">
        <v>30000</v>
      </c>
      <c r="D15" s="36" t="n">
        <v>30300</v>
      </c>
      <c r="E15" s="36" t="n">
        <v>30600</v>
      </c>
      <c r="F15" s="36" t="n">
        <v>30900</v>
      </c>
      <c r="G15" s="36" t="n">
        <v>31200</v>
      </c>
      <c r="H15" s="36" t="n">
        <v>31500</v>
      </c>
      <c r="I15" s="36" t="n">
        <v>31800</v>
      </c>
      <c r="J15" s="36" t="n">
        <v>32100</v>
      </c>
      <c r="K15" s="36" t="n">
        <v>32400</v>
      </c>
      <c r="L15" s="36" t="n">
        <v>32700</v>
      </c>
      <c r="M15" s="36" t="n">
        <v>33000</v>
      </c>
      <c r="N15" s="36" t="n">
        <v>33300</v>
      </c>
      <c r="O15" s="37">
        <f>SUM(C15:N15)</f>
        <v/>
      </c>
    </row>
    <row r="16">
      <c r="A16" s="34" t="inlineStr">
        <is>
          <t>النقل والمواصلات</t>
        </is>
      </c>
      <c r="B16" s="35" t="inlineStr">
        <is>
          <t>مصروف</t>
        </is>
      </c>
      <c r="C16" s="36" t="n">
        <v>14000</v>
      </c>
      <c r="D16" s="36" t="n">
        <v>14140</v>
      </c>
      <c r="E16" s="36" t="n">
        <v>14280</v>
      </c>
      <c r="F16" s="36" t="n">
        <v>14420</v>
      </c>
      <c r="G16" s="36" t="n">
        <v>14560</v>
      </c>
      <c r="H16" s="36" t="n">
        <v>14700</v>
      </c>
      <c r="I16" s="36" t="n">
        <v>14840</v>
      </c>
      <c r="J16" s="36" t="n">
        <v>14980</v>
      </c>
      <c r="K16" s="36" t="n">
        <v>15120</v>
      </c>
      <c r="L16" s="36" t="n">
        <v>15260</v>
      </c>
      <c r="M16" s="36" t="n">
        <v>15400</v>
      </c>
      <c r="N16" s="36" t="n">
        <v>15540</v>
      </c>
      <c r="O16" s="37">
        <f>SUM(C16:N16)</f>
        <v/>
      </c>
    </row>
    <row r="17">
      <c r="A17" s="34" t="inlineStr">
        <is>
          <t>الصيانة</t>
        </is>
      </c>
      <c r="B17" s="35" t="inlineStr">
        <is>
          <t>مصروف</t>
        </is>
      </c>
      <c r="C17" s="36" t="n">
        <v>8000</v>
      </c>
      <c r="D17" s="36" t="n">
        <v>8080</v>
      </c>
      <c r="E17" s="36" t="n">
        <v>8160</v>
      </c>
      <c r="F17" s="36" t="n">
        <v>8240</v>
      </c>
      <c r="G17" s="36" t="n">
        <v>8320</v>
      </c>
      <c r="H17" s="36" t="n">
        <v>8400</v>
      </c>
      <c r="I17" s="36" t="n">
        <v>8480</v>
      </c>
      <c r="J17" s="36" t="n">
        <v>8560</v>
      </c>
      <c r="K17" s="36" t="n">
        <v>8640</v>
      </c>
      <c r="L17" s="36" t="n">
        <v>8720</v>
      </c>
      <c r="M17" s="36" t="n">
        <v>8800</v>
      </c>
      <c r="N17" s="36" t="n">
        <v>8880</v>
      </c>
      <c r="O17" s="37">
        <f>SUM(C17:N17)</f>
        <v/>
      </c>
    </row>
    <row r="18">
      <c r="A18" s="34" t="inlineStr">
        <is>
          <t>مصروفات إدارية أخرى</t>
        </is>
      </c>
      <c r="B18" s="35" t="inlineStr">
        <is>
          <t>مصروف</t>
        </is>
      </c>
      <c r="C18" s="36" t="n">
        <v>11000</v>
      </c>
      <c r="D18" s="36" t="n">
        <v>11110</v>
      </c>
      <c r="E18" s="36" t="n">
        <v>11220</v>
      </c>
      <c r="F18" s="36" t="n">
        <v>11330</v>
      </c>
      <c r="G18" s="36" t="n">
        <v>11440</v>
      </c>
      <c r="H18" s="36" t="n">
        <v>11550</v>
      </c>
      <c r="I18" s="36" t="n">
        <v>11660</v>
      </c>
      <c r="J18" s="36" t="n">
        <v>11770</v>
      </c>
      <c r="K18" s="36" t="n">
        <v>11880</v>
      </c>
      <c r="L18" s="36" t="n">
        <v>11990</v>
      </c>
      <c r="M18" s="36" t="n">
        <v>12100</v>
      </c>
      <c r="N18" s="36" t="n">
        <v>12210</v>
      </c>
      <c r="O18" s="37">
        <f>SUM(C18:N18)</f>
        <v/>
      </c>
    </row>
    <row r="19">
      <c r="A19" s="28" t="inlineStr">
        <is>
          <t>إجمالي الإيرادات</t>
        </is>
      </c>
      <c r="B19" s="29" t="n"/>
      <c r="C19" s="30">
        <f>SUMIF($B$7:$B$18,"إيراد",C7:C18)</f>
        <v/>
      </c>
      <c r="D19" s="30">
        <f>SUMIF($B$7:$B$18,"إيراد",D7:D18)</f>
        <v/>
      </c>
      <c r="E19" s="30">
        <f>SUMIF($B$7:$B$18,"إيراد",E7:E18)</f>
        <v/>
      </c>
      <c r="F19" s="30">
        <f>SUMIF($B$7:$B$18,"إيراد",F7:F18)</f>
        <v/>
      </c>
      <c r="G19" s="30">
        <f>SUMIF($B$7:$B$18,"إيراد",G7:G18)</f>
        <v/>
      </c>
      <c r="H19" s="30">
        <f>SUMIF($B$7:$B$18,"إيراد",H7:H18)</f>
        <v/>
      </c>
      <c r="I19" s="30">
        <f>SUMIF($B$7:$B$18,"إيراد",I7:I18)</f>
        <v/>
      </c>
      <c r="J19" s="30">
        <f>SUMIF($B$7:$B$18,"إيراد",J7:J18)</f>
        <v/>
      </c>
      <c r="K19" s="30">
        <f>SUMIF($B$7:$B$18,"إيراد",K7:K18)</f>
        <v/>
      </c>
      <c r="L19" s="30">
        <f>SUMIF($B$7:$B$18,"إيراد",L7:L18)</f>
        <v/>
      </c>
      <c r="M19" s="30">
        <f>SUMIF($B$7:$B$18,"إيراد",M7:M18)</f>
        <v/>
      </c>
      <c r="N19" s="30">
        <f>SUMIF($B$7:$B$18,"إيراد",N7:N18)</f>
        <v/>
      </c>
      <c r="O19" s="30">
        <f>SUMIF($B$7:$B$18,"إيراد",O7:O18)</f>
        <v/>
      </c>
    </row>
    <row r="20">
      <c r="A20" s="28" t="inlineStr">
        <is>
          <t>إجمالي المصروفات</t>
        </is>
      </c>
      <c r="B20" s="29" t="n"/>
      <c r="C20" s="30">
        <f>SUMIF($B$7:$B$18,"مصروف",C7:C18)</f>
        <v/>
      </c>
      <c r="D20" s="30">
        <f>SUMIF($B$7:$B$18,"مصروف",D7:D18)</f>
        <v/>
      </c>
      <c r="E20" s="30">
        <f>SUMIF($B$7:$B$18,"مصروف",E7:E18)</f>
        <v/>
      </c>
      <c r="F20" s="30">
        <f>SUMIF($B$7:$B$18,"مصروف",F7:F18)</f>
        <v/>
      </c>
      <c r="G20" s="30">
        <f>SUMIF($B$7:$B$18,"مصروف",G7:G18)</f>
        <v/>
      </c>
      <c r="H20" s="30">
        <f>SUMIF($B$7:$B$18,"مصروف",H7:H18)</f>
        <v/>
      </c>
      <c r="I20" s="30">
        <f>SUMIF($B$7:$B$18,"مصروف",I7:I18)</f>
        <v/>
      </c>
      <c r="J20" s="30">
        <f>SUMIF($B$7:$B$18,"مصروف",J7:J18)</f>
        <v/>
      </c>
      <c r="K20" s="30">
        <f>SUMIF($B$7:$B$18,"مصروف",K7:K18)</f>
        <v/>
      </c>
      <c r="L20" s="30">
        <f>SUMIF($B$7:$B$18,"مصروف",L7:L18)</f>
        <v/>
      </c>
      <c r="M20" s="30">
        <f>SUMIF($B$7:$B$18,"مصروف",M7:M18)</f>
        <v/>
      </c>
      <c r="N20" s="30">
        <f>SUMIF($B$7:$B$18,"مصروف",N7:N18)</f>
        <v/>
      </c>
      <c r="O20" s="30">
        <f>SUMIF($B$7:$B$18,"مصروف",O7:O18)</f>
        <v/>
      </c>
    </row>
    <row r="21">
      <c r="A21" s="28" t="inlineStr">
        <is>
          <t>صافي الربح</t>
        </is>
      </c>
      <c r="B21" s="29" t="n"/>
      <c r="C21" s="30">
        <f>C19-C20</f>
        <v/>
      </c>
      <c r="D21" s="30">
        <f>D19-D20</f>
        <v/>
      </c>
      <c r="E21" s="30">
        <f>E19-E20</f>
        <v/>
      </c>
      <c r="F21" s="30">
        <f>F19-F20</f>
        <v/>
      </c>
      <c r="G21" s="30">
        <f>G19-G20</f>
        <v/>
      </c>
      <c r="H21" s="30">
        <f>H19-H20</f>
        <v/>
      </c>
      <c r="I21" s="30">
        <f>I19-I20</f>
        <v/>
      </c>
      <c r="J21" s="30">
        <f>J19-J20</f>
        <v/>
      </c>
      <c r="K21" s="30">
        <f>K19-K20</f>
        <v/>
      </c>
      <c r="L21" s="30">
        <f>L19-L20</f>
        <v/>
      </c>
      <c r="M21" s="30">
        <f>M19-M20</f>
        <v/>
      </c>
      <c r="N21" s="30">
        <f>N19-N20</f>
        <v/>
      </c>
      <c r="O21" s="30">
        <f>O19-O20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dataValidations count="1">
    <dataValidation sqref="B7:B18" showDropDown="0" showInputMessage="0" showErrorMessage="0" allowBlank="1" type="list">
      <formula1>"إيراد,مصروف"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1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</cols>
  <sheetData>
    <row r="1" ht="30" customHeight="1">
      <c r="A1" s="15" t="inlineStr">
        <is>
          <t>الأرقام الفعلية الشهرية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البنود من ورقة الموازنة. اكتب الفعلي بعد إقفال كل شهر.</t>
        </is>
      </c>
    </row>
    <row r="6" ht="30" customHeight="1">
      <c r="A6" s="21" t="inlineStr">
        <is>
          <t>البند</t>
        </is>
      </c>
      <c r="B6" s="21" t="inlineStr">
        <is>
          <t>النوع</t>
        </is>
      </c>
      <c r="C6" s="21" t="inlineStr">
        <is>
          <t>يناير</t>
        </is>
      </c>
      <c r="D6" s="21" t="inlineStr">
        <is>
          <t>فبراير</t>
        </is>
      </c>
      <c r="E6" s="21" t="inlineStr">
        <is>
          <t>مارس</t>
        </is>
      </c>
      <c r="F6" s="21" t="inlineStr">
        <is>
          <t>أبريل</t>
        </is>
      </c>
      <c r="G6" s="21" t="inlineStr">
        <is>
          <t>مايو</t>
        </is>
      </c>
      <c r="H6" s="21" t="inlineStr">
        <is>
          <t>يونيو</t>
        </is>
      </c>
      <c r="I6" s="21" t="inlineStr">
        <is>
          <t>يوليو</t>
        </is>
      </c>
      <c r="J6" s="21" t="inlineStr">
        <is>
          <t>أغسطس</t>
        </is>
      </c>
      <c r="K6" s="21" t="inlineStr">
        <is>
          <t>سبتمبر</t>
        </is>
      </c>
      <c r="L6" s="21" t="inlineStr">
        <is>
          <t>أكتوبر</t>
        </is>
      </c>
      <c r="M6" s="21" t="inlineStr">
        <is>
          <t>نوفمبر</t>
        </is>
      </c>
      <c r="N6" s="21" t="inlineStr">
        <is>
          <t>ديسمبر</t>
        </is>
      </c>
      <c r="O6" s="21" t="inlineStr">
        <is>
          <t>الإجمالي</t>
        </is>
      </c>
    </row>
    <row r="7">
      <c r="A7" s="24">
        <f>IF('الموازنة'!A7="","",'الموازنة'!A7)</f>
        <v/>
      </c>
      <c r="B7" s="25">
        <f>IF('الموازنة'!B7="","",'الموازنة'!B7)</f>
        <v/>
      </c>
      <c r="C7" s="36" t="n">
        <v>411600</v>
      </c>
      <c r="D7" s="36" t="n">
        <v>428442</v>
      </c>
      <c r="E7" s="36" t="n">
        <v>445536</v>
      </c>
      <c r="F7" s="36" t="n">
        <v>415296</v>
      </c>
      <c r="G7" s="36" t="n">
        <v>432432</v>
      </c>
      <c r="H7" s="36" t="n">
        <v>449820</v>
      </c>
      <c r="I7" s="36" t="n">
        <v>467460</v>
      </c>
      <c r="J7" s="36" t="n">
        <v>435918</v>
      </c>
      <c r="K7" s="36" t="n">
        <v>453600</v>
      </c>
      <c r="L7" s="36" t="n"/>
      <c r="M7" s="36" t="n"/>
      <c r="N7" s="36" t="n"/>
      <c r="O7" s="37">
        <f>SUM(C7:N7)</f>
        <v/>
      </c>
    </row>
    <row r="8">
      <c r="A8" s="24">
        <f>IF('الموازنة'!A8="","",'الموازنة'!A8)</f>
        <v/>
      </c>
      <c r="B8" s="25">
        <f>IF('الموازنة'!B8="","",'الموازنة'!B8)</f>
        <v/>
      </c>
      <c r="C8" s="36" t="n">
        <v>278250</v>
      </c>
      <c r="D8" s="36" t="n">
        <v>259620</v>
      </c>
      <c r="E8" s="36" t="n">
        <v>270300</v>
      </c>
      <c r="F8" s="36" t="n">
        <v>281138</v>
      </c>
      <c r="G8" s="36" t="n">
        <v>261820</v>
      </c>
      <c r="H8" s="36" t="n">
        <v>272685</v>
      </c>
      <c r="I8" s="36" t="n">
        <v>283709</v>
      </c>
      <c r="J8" s="36" t="n">
        <v>294892</v>
      </c>
      <c r="K8" s="36" t="n">
        <v>274752</v>
      </c>
      <c r="L8" s="36" t="n"/>
      <c r="M8" s="36" t="n"/>
      <c r="N8" s="36" t="n"/>
      <c r="O8" s="37">
        <f>SUM(C8:N8)</f>
        <v/>
      </c>
    </row>
    <row r="9">
      <c r="A9" s="24">
        <f>IF('الموازنة'!A9="","",'الموازنة'!A9)</f>
        <v/>
      </c>
      <c r="B9" s="25">
        <f>IF('الموازنة'!B9="","",'الموازنة'!B9)</f>
        <v/>
      </c>
      <c r="C9" s="36" t="n">
        <v>90900</v>
      </c>
      <c r="D9" s="36" t="n">
        <v>94536</v>
      </c>
      <c r="E9" s="36" t="n">
        <v>88128</v>
      </c>
      <c r="F9" s="36" t="n">
        <v>91773</v>
      </c>
      <c r="G9" s="36" t="n">
        <v>95472</v>
      </c>
      <c r="H9" s="36" t="n">
        <v>99225</v>
      </c>
      <c r="I9" s="36" t="n">
        <v>92538</v>
      </c>
      <c r="J9" s="36" t="n">
        <v>96300</v>
      </c>
      <c r="K9" s="36" t="n">
        <v>100116</v>
      </c>
      <c r="L9" s="36" t="n"/>
      <c r="M9" s="36" t="n"/>
      <c r="N9" s="36" t="n"/>
      <c r="O9" s="37">
        <f>SUM(C9:N9)</f>
        <v/>
      </c>
    </row>
    <row r="10">
      <c r="A10" s="24">
        <f>IF('الموازنة'!A10="","",'الموازنة'!A10)</f>
        <v/>
      </c>
      <c r="B10" s="25">
        <f>IF('الموازنة'!B10="","",'الموازنة'!B10)</f>
        <v/>
      </c>
      <c r="C10" s="36" t="n">
        <v>11640</v>
      </c>
      <c r="D10" s="36" t="n">
        <v>12120</v>
      </c>
      <c r="E10" s="36" t="n">
        <v>12607</v>
      </c>
      <c r="F10" s="36" t="n">
        <v>11742</v>
      </c>
      <c r="G10" s="36" t="n">
        <v>12230</v>
      </c>
      <c r="H10" s="36" t="n">
        <v>12726</v>
      </c>
      <c r="I10" s="36" t="n">
        <v>13229</v>
      </c>
      <c r="J10" s="36" t="n">
        <v>12326</v>
      </c>
      <c r="K10" s="36" t="n">
        <v>12830</v>
      </c>
      <c r="L10" s="36" t="n"/>
      <c r="M10" s="36" t="n"/>
      <c r="N10" s="36" t="n"/>
      <c r="O10" s="37">
        <f>SUM(C10:N10)</f>
        <v/>
      </c>
    </row>
    <row r="11">
      <c r="A11" s="24">
        <f>IF('الموازنة'!A11="","",'الموازنة'!A11)</f>
        <v/>
      </c>
      <c r="B11" s="25">
        <f>IF('الموازنة'!B11="","",'الموازنة'!B11)</f>
        <v/>
      </c>
      <c r="C11" s="36" t="n">
        <v>374400</v>
      </c>
      <c r="D11" s="36" t="n">
        <v>349056</v>
      </c>
      <c r="E11" s="36" t="n">
        <v>363528</v>
      </c>
      <c r="F11" s="36" t="n">
        <v>378216</v>
      </c>
      <c r="G11" s="36" t="n">
        <v>393120</v>
      </c>
      <c r="H11" s="36" t="n">
        <v>366660</v>
      </c>
      <c r="I11" s="36" t="n">
        <v>381600</v>
      </c>
      <c r="J11" s="36" t="n">
        <v>396756</v>
      </c>
      <c r="K11" s="36" t="n">
        <v>369360</v>
      </c>
      <c r="L11" s="36" t="n"/>
      <c r="M11" s="36" t="n"/>
      <c r="N11" s="36" t="n"/>
      <c r="O11" s="37">
        <f>SUM(C11:N11)</f>
        <v/>
      </c>
    </row>
    <row r="12">
      <c r="A12" s="24">
        <f>IF('الموازنة'!A12="","",'الموازنة'!A12)</f>
        <v/>
      </c>
      <c r="B12" s="25">
        <f>IF('الموازنة'!B12="","",'الموازنة'!B12)</f>
        <v/>
      </c>
      <c r="C12" s="36" t="n">
        <v>145000</v>
      </c>
      <c r="D12" s="36" t="n">
        <v>150844</v>
      </c>
      <c r="E12" s="36" t="n">
        <v>140505</v>
      </c>
      <c r="F12" s="36" t="n">
        <v>146363</v>
      </c>
      <c r="G12" s="36" t="n">
        <v>152308</v>
      </c>
      <c r="H12" s="36" t="n">
        <v>158340</v>
      </c>
      <c r="I12" s="36" t="n">
        <v>147552</v>
      </c>
      <c r="J12" s="36" t="n">
        <v>153598</v>
      </c>
      <c r="K12" s="36" t="n">
        <v>159732</v>
      </c>
      <c r="L12" s="36" t="n"/>
      <c r="M12" s="36" t="n"/>
      <c r="N12" s="36" t="n"/>
      <c r="O12" s="37">
        <f>SUM(C12:N12)</f>
        <v/>
      </c>
    </row>
    <row r="13">
      <c r="A13" s="24">
        <f>IF('الموازنة'!A13="","",'الموازنة'!A13)</f>
        <v/>
      </c>
      <c r="B13" s="25">
        <f>IF('الموازنة'!B13="","",'الموازنة'!B13)</f>
        <v/>
      </c>
      <c r="C13" s="36" t="n">
        <v>38400</v>
      </c>
      <c r="D13" s="36" t="n">
        <v>39996</v>
      </c>
      <c r="E13" s="36" t="n">
        <v>41616</v>
      </c>
      <c r="F13" s="36" t="n">
        <v>43260</v>
      </c>
      <c r="G13" s="36" t="n">
        <v>40352</v>
      </c>
      <c r="H13" s="36" t="n">
        <v>42000</v>
      </c>
      <c r="I13" s="36" t="n">
        <v>43672</v>
      </c>
      <c r="J13" s="36" t="n">
        <v>40660</v>
      </c>
      <c r="K13" s="36" t="n">
        <v>42336</v>
      </c>
      <c r="L13" s="36" t="n"/>
      <c r="M13" s="36" t="n"/>
      <c r="N13" s="36" t="n"/>
      <c r="O13" s="37">
        <f>SUM(C13:N13)</f>
        <v/>
      </c>
    </row>
    <row r="14">
      <c r="A14" s="24">
        <f>IF('الموازنة'!A14="","",'الموازنة'!A14)</f>
        <v/>
      </c>
      <c r="B14" s="25">
        <f>IF('الموازنة'!B14="","",'الموازنة'!B14)</f>
        <v/>
      </c>
      <c r="C14" s="36" t="n">
        <v>9785</v>
      </c>
      <c r="D14" s="36" t="n">
        <v>9115</v>
      </c>
      <c r="E14" s="36" t="n">
        <v>9496</v>
      </c>
      <c r="F14" s="36" t="n">
        <v>9883</v>
      </c>
      <c r="G14" s="36" t="n">
        <v>10275</v>
      </c>
      <c r="H14" s="36" t="n">
        <v>9576</v>
      </c>
      <c r="I14" s="36" t="n">
        <v>9969</v>
      </c>
      <c r="J14" s="36" t="n">
        <v>10368</v>
      </c>
      <c r="K14" s="36" t="n">
        <v>10773</v>
      </c>
      <c r="L14" s="36" t="n"/>
      <c r="M14" s="36" t="n"/>
      <c r="N14" s="36" t="n"/>
      <c r="O14" s="37">
        <f>SUM(C14:N14)</f>
        <v/>
      </c>
    </row>
    <row r="15">
      <c r="A15" s="24">
        <f>IF('الموازنة'!A15="","",'الموازنة'!A15)</f>
        <v/>
      </c>
      <c r="B15" s="25">
        <f>IF('الموازنة'!B15="","",'الموازنة'!B15)</f>
        <v/>
      </c>
      <c r="C15" s="36" t="n">
        <v>29700</v>
      </c>
      <c r="D15" s="36" t="n">
        <v>30906</v>
      </c>
      <c r="E15" s="36" t="n">
        <v>32130</v>
      </c>
      <c r="F15" s="36" t="n">
        <v>29973</v>
      </c>
      <c r="G15" s="36" t="n">
        <v>31200</v>
      </c>
      <c r="H15" s="36" t="n">
        <v>32445</v>
      </c>
      <c r="I15" s="36" t="n">
        <v>30210</v>
      </c>
      <c r="J15" s="36" t="n">
        <v>31458</v>
      </c>
      <c r="K15" s="36" t="n">
        <v>32724</v>
      </c>
      <c r="L15" s="36" t="n"/>
      <c r="M15" s="36" t="n"/>
      <c r="N15" s="36" t="n"/>
      <c r="O15" s="37">
        <f>SUM(C15:N15)</f>
        <v/>
      </c>
    </row>
    <row r="16">
      <c r="A16" s="24">
        <f>IF('الموازنة'!A16="","",'الموازنة'!A16)</f>
        <v/>
      </c>
      <c r="B16" s="25">
        <f>IF('الموازنة'!B16="","",'الموازنة'!B16)</f>
        <v/>
      </c>
      <c r="C16" s="36" t="n">
        <v>13300</v>
      </c>
      <c r="D16" s="36" t="n">
        <v>13857</v>
      </c>
      <c r="E16" s="36" t="n">
        <v>14423</v>
      </c>
      <c r="F16" s="36" t="n">
        <v>14997</v>
      </c>
      <c r="G16" s="36" t="n">
        <v>13978</v>
      </c>
      <c r="H16" s="36" t="n">
        <v>14553</v>
      </c>
      <c r="I16" s="36" t="n">
        <v>15137</v>
      </c>
      <c r="J16" s="36" t="n">
        <v>15729</v>
      </c>
      <c r="K16" s="36" t="n">
        <v>14666</v>
      </c>
      <c r="L16" s="36" t="n"/>
      <c r="M16" s="36" t="n"/>
      <c r="N16" s="36" t="n"/>
      <c r="O16" s="37">
        <f>SUM(C16:N16)</f>
        <v/>
      </c>
    </row>
    <row r="17">
      <c r="A17" s="24">
        <f>IF('الموازنة'!A17="","",'الموازنة'!A17)</f>
        <v/>
      </c>
      <c r="B17" s="25">
        <f>IF('الموازنة'!B17="","",'الموازنة'!B17)</f>
        <v/>
      </c>
      <c r="C17" s="36" t="n">
        <v>8160</v>
      </c>
      <c r="D17" s="36" t="n">
        <v>8484</v>
      </c>
      <c r="E17" s="36" t="n">
        <v>7915</v>
      </c>
      <c r="F17" s="36" t="n">
        <v>8240</v>
      </c>
      <c r="G17" s="36" t="n">
        <v>8570</v>
      </c>
      <c r="H17" s="36" t="n">
        <v>7980</v>
      </c>
      <c r="I17" s="36" t="n">
        <v>8310</v>
      </c>
      <c r="J17" s="36" t="n">
        <v>8646</v>
      </c>
      <c r="K17" s="36" t="n">
        <v>8986</v>
      </c>
      <c r="L17" s="36" t="n"/>
      <c r="M17" s="36" t="n"/>
      <c r="N17" s="36" t="n"/>
      <c r="O17" s="37">
        <f>SUM(C17:N17)</f>
        <v/>
      </c>
    </row>
    <row r="18">
      <c r="A18" s="24">
        <f>IF('الموازنة'!A18="","",'الموازنة'!A18)</f>
        <v/>
      </c>
      <c r="B18" s="25">
        <f>IF('الموازنة'!B18="","",'الموازنة'!B18)</f>
        <v/>
      </c>
      <c r="C18" s="36" t="n">
        <v>10780</v>
      </c>
      <c r="D18" s="36" t="n">
        <v>11221</v>
      </c>
      <c r="E18" s="36" t="n">
        <v>11669</v>
      </c>
      <c r="F18" s="36" t="n">
        <v>10877</v>
      </c>
      <c r="G18" s="36" t="n">
        <v>11326</v>
      </c>
      <c r="H18" s="36" t="n">
        <v>11781</v>
      </c>
      <c r="I18" s="36" t="n">
        <v>12243</v>
      </c>
      <c r="J18" s="36" t="n">
        <v>11417</v>
      </c>
      <c r="K18" s="36" t="n">
        <v>11880</v>
      </c>
      <c r="L18" s="36" t="n"/>
      <c r="M18" s="36" t="n"/>
      <c r="N18" s="36" t="n"/>
      <c r="O18" s="37">
        <f>SUM(C18:N18)</f>
        <v/>
      </c>
    </row>
    <row r="19">
      <c r="A19" s="28" t="inlineStr">
        <is>
          <t>إجمالي الإيرادات</t>
        </is>
      </c>
      <c r="B19" s="29" t="n"/>
      <c r="C19" s="30">
        <f>SUMIF($B$7:$B$18,"إيراد",C7:C18)</f>
        <v/>
      </c>
      <c r="D19" s="30">
        <f>SUMIF($B$7:$B$18,"إيراد",D7:D18)</f>
        <v/>
      </c>
      <c r="E19" s="30">
        <f>SUMIF($B$7:$B$18,"إيراد",E7:E18)</f>
        <v/>
      </c>
      <c r="F19" s="30">
        <f>SUMIF($B$7:$B$18,"إيراد",F7:F18)</f>
        <v/>
      </c>
      <c r="G19" s="30">
        <f>SUMIF($B$7:$B$18,"إيراد",G7:G18)</f>
        <v/>
      </c>
      <c r="H19" s="30">
        <f>SUMIF($B$7:$B$18,"إيراد",H7:H18)</f>
        <v/>
      </c>
      <c r="I19" s="30">
        <f>SUMIF($B$7:$B$18,"إيراد",I7:I18)</f>
        <v/>
      </c>
      <c r="J19" s="30">
        <f>SUMIF($B$7:$B$18,"إيراد",J7:J18)</f>
        <v/>
      </c>
      <c r="K19" s="30">
        <f>SUMIF($B$7:$B$18,"إيراد",K7:K18)</f>
        <v/>
      </c>
      <c r="L19" s="30">
        <f>SUMIF($B$7:$B$18,"إيراد",L7:L18)</f>
        <v/>
      </c>
      <c r="M19" s="30">
        <f>SUMIF($B$7:$B$18,"إيراد",M7:M18)</f>
        <v/>
      </c>
      <c r="N19" s="30">
        <f>SUMIF($B$7:$B$18,"إيراد",N7:N18)</f>
        <v/>
      </c>
      <c r="O19" s="30">
        <f>SUMIF($B$7:$B$18,"إيراد",O7:O18)</f>
        <v/>
      </c>
    </row>
    <row r="20">
      <c r="A20" s="28" t="inlineStr">
        <is>
          <t>إجمالي المصروفات</t>
        </is>
      </c>
      <c r="B20" s="29" t="n"/>
      <c r="C20" s="30">
        <f>SUMIF($B$7:$B$18,"مصروف",C7:C18)</f>
        <v/>
      </c>
      <c r="D20" s="30">
        <f>SUMIF($B$7:$B$18,"مصروف",D7:D18)</f>
        <v/>
      </c>
      <c r="E20" s="30">
        <f>SUMIF($B$7:$B$18,"مصروف",E7:E18)</f>
        <v/>
      </c>
      <c r="F20" s="30">
        <f>SUMIF($B$7:$B$18,"مصروف",F7:F18)</f>
        <v/>
      </c>
      <c r="G20" s="30">
        <f>SUMIF($B$7:$B$18,"مصروف",G7:G18)</f>
        <v/>
      </c>
      <c r="H20" s="30">
        <f>SUMIF($B$7:$B$18,"مصروف",H7:H18)</f>
        <v/>
      </c>
      <c r="I20" s="30">
        <f>SUMIF($B$7:$B$18,"مصروف",I7:I18)</f>
        <v/>
      </c>
      <c r="J20" s="30">
        <f>SUMIF($B$7:$B$18,"مصروف",J7:J18)</f>
        <v/>
      </c>
      <c r="K20" s="30">
        <f>SUMIF($B$7:$B$18,"مصروف",K7:K18)</f>
        <v/>
      </c>
      <c r="L20" s="30">
        <f>SUMIF($B$7:$B$18,"مصروف",L7:L18)</f>
        <v/>
      </c>
      <c r="M20" s="30">
        <f>SUMIF($B$7:$B$18,"مصروف",M7:M18)</f>
        <v/>
      </c>
      <c r="N20" s="30">
        <f>SUMIF($B$7:$B$18,"مصروف",N7:N18)</f>
        <v/>
      </c>
      <c r="O20" s="30">
        <f>SUMIF($B$7:$B$18,"مصروف",O7:O18)</f>
        <v/>
      </c>
    </row>
    <row r="21">
      <c r="A21" s="28" t="inlineStr">
        <is>
          <t>صافي الربح</t>
        </is>
      </c>
      <c r="B21" s="29" t="n"/>
      <c r="C21" s="30">
        <f>C19-C20</f>
        <v/>
      </c>
      <c r="D21" s="30">
        <f>D19-D20</f>
        <v/>
      </c>
      <c r="E21" s="30">
        <f>E19-E20</f>
        <v/>
      </c>
      <c r="F21" s="30">
        <f>F19-F20</f>
        <v/>
      </c>
      <c r="G21" s="30">
        <f>G19-G20</f>
        <v/>
      </c>
      <c r="H21" s="30">
        <f>H19-H20</f>
        <v/>
      </c>
      <c r="I21" s="30">
        <f>I19-I20</f>
        <v/>
      </c>
      <c r="J21" s="30">
        <f>J19-J20</f>
        <v/>
      </c>
      <c r="K21" s="30">
        <f>K19-K20</f>
        <v/>
      </c>
      <c r="L21" s="30">
        <f>L19-L20</f>
        <v/>
      </c>
      <c r="M21" s="30">
        <f>M19-M20</f>
        <v/>
      </c>
      <c r="N21" s="30">
        <f>N19-N20</f>
        <v/>
      </c>
      <c r="O21" s="30">
        <f>O19-O20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O1"/>
    <mergeCell ref="A2:O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2026-10-28T05:25:48Z</dcterms:created>
  <dcterms:modified xmlns:dcterms="http://purl.org/dc/terms/" xmlns:xsi="http://www.w3.org/2001/XMLSchema-instance" xsi:type="dcterms:W3CDTF">2026-10-28T05:25:48Z</dcterms:modified>
</cp:coreProperties>
</file>