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وقع" sheetId="3" state="visible" r:id="rId3"/>
    <sheet xmlns:r="http://schemas.openxmlformats.org/officeDocument/2006/relationships" name="المنتجات" sheetId="4" state="visible" r:id="rId4"/>
  </sheets>
  <definedNames/>
  <calcPr calcId="124519" fullCalcOnLoad="1"/>
</workbook>
</file>

<file path=xl/styles.xml><?xml version="1.0" encoding="utf-8"?>
<styleSheet xmlns="http://schemas.openxmlformats.org/spreadsheetml/2006/main">
  <numFmts count="3">
    <numFmt numFmtId="164" formatCode="0.0%"/>
    <numFmt numFmtId="165" formatCode="#,##0;[Red]-#,##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
      <left/>
      <right/>
      <top style="thin">
        <color rgb="00C9CDD4"/>
      </top>
      <bottom style="thin">
        <color rgb="00C9CDD4"/>
      </bottom>
      <diagonal/>
    </border>
  </borders>
  <cellStyleXfs count="1">
    <xf numFmtId="0" fontId="0" fillId="0" borderId="0"/>
  </cellStyleXfs>
  <cellXfs count="3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0" fontId="10" fillId="0" borderId="2" applyAlignment="1" pivotButton="0" quotePrefix="0" xfId="0">
      <alignment horizontal="center" vertical="center" wrapText="1"/>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65" fontId="16" fillId="5" borderId="6" applyAlignment="1" pivotButton="0" quotePrefix="0" xfId="0">
      <alignment horizontal="center" vertical="center"/>
    </xf>
    <xf numFmtId="164" fontId="16" fillId="5" borderId="6" applyAlignment="1" pivotButton="0" quotePrefix="0" xfId="0">
      <alignment horizontal="center" vertical="center"/>
    </xf>
    <xf numFmtId="0" fontId="0" fillId="0" borderId="7" pivotButton="0" quotePrefix="0" xfId="0"/>
    <xf numFmtId="165" fontId="15" fillId="3" borderId="2" applyAlignment="1" pivotButton="0" quotePrefix="0" xfId="0">
      <alignment horizontal="center" vertical="center"/>
    </xf>
    <xf numFmtId="0" fontId="10"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166" fontId="10" fillId="4" borderId="2" applyAlignment="1" applyProtection="1" pivotButton="0" quotePrefix="0" xfId="0">
      <alignment horizontal="center" vertical="center"/>
      <protection locked="0" hidden="0"/>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سنة الأساس والتوقع</a:t>
            </a:r>
          </a:p>
        </rich>
      </tx>
    </title>
    <plotArea>
      <lineChart>
        <grouping val="standard"/>
        <ser>
          <idx val="0"/>
          <order val="0"/>
          <tx>
            <strRef>
              <f>'التوقع'!C7</f>
            </strRef>
          </tx>
          <spPr>
            <a:ln xmlns:a="http://schemas.openxmlformats.org/drawingml/2006/main" w="28000">
              <a:solidFill>
                <a:srgbClr val="14213D"/>
              </a:solidFill>
              <a:prstDash val="solid"/>
            </a:ln>
          </spPr>
          <marker>
            <symbol val="none"/>
            <spPr>
              <a:ln xmlns:a="http://schemas.openxmlformats.org/drawingml/2006/main">
                <a:prstDash val="solid"/>
              </a:ln>
            </spPr>
          </marker>
          <cat>
            <numRef>
              <f>'التوقع'!$B$8:$B$19</f>
            </numRef>
          </cat>
          <val>
            <numRef>
              <f>'التوقع'!$C$8:$C$19</f>
            </numRef>
          </val>
        </ser>
        <ser>
          <idx val="1"/>
          <order val="1"/>
          <tx>
            <strRef>
              <f>'التوقع'!E7</f>
            </strRef>
          </tx>
          <spPr>
            <a:ln xmlns:a="http://schemas.openxmlformats.org/drawingml/2006/main" w="28000">
              <a:solidFill>
                <a:srgbClr val="B08D57"/>
              </a:solidFill>
              <a:prstDash val="solid"/>
            </a:ln>
          </spPr>
          <marker>
            <symbol val="none"/>
            <spPr>
              <a:ln xmlns:a="http://schemas.openxmlformats.org/drawingml/2006/main">
                <a:prstDash val="solid"/>
              </a:ln>
            </spPr>
          </marker>
          <cat>
            <numRef>
              <f>'التوقع'!$B$8:$B$19</f>
            </numRef>
          </cat>
          <val>
            <numRef>
              <f>'التوقع'!$E$8:$E$19</f>
            </numRef>
          </val>
        </ser>
        <ser>
          <idx val="2"/>
          <order val="2"/>
          <tx>
            <strRef>
              <f>'التوقع'!F7</f>
            </strRef>
          </tx>
          <spPr>
            <a:ln xmlns:a="http://schemas.openxmlformats.org/drawingml/2006/main" w="28000">
              <a:solidFill>
                <a:srgbClr val="5B7DB1"/>
              </a:solidFill>
              <a:prstDash val="solid"/>
            </a:ln>
          </spPr>
          <marker>
            <symbol val="none"/>
            <spPr>
              <a:ln xmlns:a="http://schemas.openxmlformats.org/drawingml/2006/main">
                <a:prstDash val="solid"/>
              </a:ln>
            </spPr>
          </marker>
          <cat>
            <numRef>
              <f>'التوقع'!$B$8:$B$19</f>
            </numRef>
          </cat>
          <val>
            <numRef>
              <f>'التوقع'!$F$8:$F$19</f>
            </numRef>
          </val>
        </ser>
        <axId val="10"/>
        <axId val="100"/>
      </line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توزيع المستهدف على المنتجات</a:t>
            </a:r>
          </a:p>
        </rich>
      </tx>
    </title>
    <plotArea>
      <pieChart>
        <varyColors val="1"/>
        <ser>
          <idx val="0"/>
          <order val="0"/>
          <tx>
            <strRef>
              <f>'المنتجات'!D6</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dPt>
            <idx val="4"/>
            <spPr>
              <a:solidFill xmlns:a="http://schemas.openxmlformats.org/drawingml/2006/main">
                <a:srgbClr val="D9C29A"/>
              </a:solidFill>
              <a:ln xmlns:a="http://schemas.openxmlformats.org/drawingml/2006/main">
                <a:prstDash val="solid"/>
              </a:ln>
            </spPr>
          </dPt>
          <cat>
            <numRef>
              <f>'المنتجات'!$A$7:$A$11</f>
            </numRef>
          </cat>
          <val>
            <numRef>
              <f>'المنتجات'!$D$7:$D$11</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0</col>
      <colOff>0</colOff>
      <row>27</row>
      <rowOff>0</rowOff>
    </from>
    <ext cx="648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0</col>
      <colOff>0</colOff>
      <row>16</row>
      <rowOff>0</rowOff>
    </from>
    <ext cx="396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توقع المبيعات للسنة القادمة</t>
        </is>
      </c>
    </row>
    <row r="2" ht="4" customHeight="1">
      <c r="A2" s="9" t="n"/>
    </row>
    <row r="4" ht="22" customHeight="1">
      <c r="B4" s="10" t="inlineStr">
        <is>
          <t>فكرة القالب</t>
        </is>
      </c>
    </row>
    <row r="5" ht="50" customHeight="1">
      <c r="A5" s="11" t="inlineStr">
        <is>
          <t>•</t>
        </is>
      </c>
      <c r="B5" s="12" t="inlineStr">
        <is>
          <t>توقع مبيعات السنة القادمة شهرًا بشهر بطريقتين: (1) مبيعات سنة الأساس مضروبة في نسبة نمو مستهدفة مع الحفاظ على موسمية كل شهر، و(2) خط الاتجاه العام المحسوب إحصائيًا من مبيعات السنة الماضية. ثم توزيع المستهدف على المنتجات بالقيمة والكمية.</t>
        </is>
      </c>
    </row>
    <row r="6" ht="22" customHeight="1">
      <c r="B6" s="10" t="inlineStr">
        <is>
          <t>خطوات الاستخدام</t>
        </is>
      </c>
    </row>
    <row r="7" ht="18" customHeight="1">
      <c r="A7" s="11" t="inlineStr">
        <is>
          <t>•</t>
        </is>
      </c>
      <c r="B7" s="12" t="inlineStr">
        <is>
          <t>اكتب مبيعات كل شهر في سنة الأساس (الفعلي)، ونسبة النمو التي تستهدفها.</t>
        </is>
      </c>
    </row>
    <row r="8" ht="34" customHeight="1">
      <c r="A8" s="11" t="inlineStr">
        <is>
          <t>•</t>
        </is>
      </c>
      <c r="B8" s="12" t="inlineStr">
        <is>
          <t>قارن الطريقتين: إذا كان المستهدف أعلى كثيرًا من خط الاتجاه فهو يحتاج خطة تسويق وبيع واضحة لتحقيقه.</t>
        </is>
      </c>
    </row>
    <row r="9" ht="34" customHeight="1">
      <c r="A9" s="11" t="inlineStr">
        <is>
          <t>•</t>
        </is>
      </c>
      <c r="B9" s="12" t="inlineStr">
        <is>
          <t>في ورقة «المنتجات» اكتب نسبة كل منتج من المبيعات ومتوسط سعر بيعه؛ فتظهر الكمية المطلوب بيعها في السنة وشهريًا.</t>
        </is>
      </c>
    </row>
    <row r="10" ht="22" customHeight="1">
      <c r="B10" s="10" t="inlineStr">
        <is>
          <t>ملاحظات</t>
        </is>
      </c>
    </row>
    <row r="11" ht="34" customHeight="1">
      <c r="A11" s="11" t="inlineStr">
        <is>
          <t>•</t>
        </is>
      </c>
      <c r="B11" s="12" t="inlineStr">
        <is>
          <t>خط الاتجاه يفترض استمرار نمط السنة الماضية، ولا يعرف عن خطط التسعير أو المنافسين أو التضخم. استخدم أكثر من سنة أساس إن توفرت، وراجع التوقع كل ربع سنة مع الفعلي.</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
  <sheetViews>
    <sheetView showGridLines="0" rightToLeft="1" workbookViewId="0">
      <selection activeCell="A1" sqref="A1"/>
    </sheetView>
  </sheetViews>
  <sheetFormatPr baseColWidth="8" defaultRowHeight="15"/>
  <cols>
    <col width="6" customWidth="1" min="1" max="1"/>
    <col width="13" customWidth="1" min="2" max="2"/>
    <col width="17" customWidth="1" min="3" max="3"/>
    <col width="11" customWidth="1" min="4" max="4"/>
    <col width="19" customWidth="1" min="5" max="5"/>
    <col width="19" customWidth="1" min="6" max="6"/>
    <col width="16" customWidth="1" min="7" max="7"/>
  </cols>
  <sheetData>
    <row r="1" ht="30" customHeight="1">
      <c r="A1" s="15" t="inlineStr">
        <is>
          <t>توقع المبيعات الشهرية</t>
        </is>
      </c>
      <c r="B1" s="16" t="n"/>
      <c r="C1" s="16" t="n"/>
      <c r="D1" s="16" t="n"/>
      <c r="E1" s="16" t="n"/>
      <c r="F1" s="16" t="n"/>
      <c r="G1" s="16" t="n"/>
    </row>
    <row r="2" ht="30" customHeight="1">
      <c r="A2" s="17" t="inlineStr">
        <is>
          <t>الطريقة 1: الأساس × (1 + النمو). الطريقة 2: خط الاتجاه (FORECAST) من بيانات سنة الأساس.</t>
        </is>
      </c>
    </row>
    <row r="4">
      <c r="A4" s="18" t="inlineStr">
        <is>
          <t>سنة الأساس</t>
        </is>
      </c>
      <c r="B4" s="19" t="n"/>
      <c r="C4" s="20" t="n">
        <v>2025</v>
      </c>
    </row>
    <row r="5">
      <c r="A5" s="18" t="inlineStr">
        <is>
          <t>نسبة النمو المستهدفة</t>
        </is>
      </c>
      <c r="B5" s="19" t="n"/>
      <c r="C5" s="21" t="n">
        <v>0.15</v>
      </c>
    </row>
    <row r="7" ht="34" customHeight="1">
      <c r="A7" s="22" t="inlineStr">
        <is>
          <t>م</t>
        </is>
      </c>
      <c r="B7" s="22" t="inlineStr">
        <is>
          <t>الشهر</t>
        </is>
      </c>
      <c r="C7" s="22" t="inlineStr">
        <is>
          <t>مبيعات سنة الأساس</t>
        </is>
      </c>
      <c r="D7" s="22" t="inlineStr">
        <is>
          <t>الموسمية</t>
        </is>
      </c>
      <c r="E7" s="22" t="inlineStr">
        <is>
          <t>التوقع بالنمو المستهدف</t>
        </is>
      </c>
      <c r="F7" s="22" t="inlineStr">
        <is>
          <t>التوقع بخط الاتجاه</t>
        </is>
      </c>
      <c r="G7" s="22" t="inlineStr">
        <is>
          <t>الفرق بين الطريقتين</t>
        </is>
      </c>
    </row>
    <row r="8">
      <c r="A8" s="23" t="n">
        <v>1</v>
      </c>
      <c r="B8" s="24" t="inlineStr">
        <is>
          <t>يناير</t>
        </is>
      </c>
      <c r="C8" s="25" t="n">
        <v>820000</v>
      </c>
      <c r="D8" s="26">
        <f>IF(SUM($C$8:$C$19)=0,"",C8/SUM($C$8:$C$19))</f>
        <v/>
      </c>
      <c r="E8" s="27">
        <f>ROUND(C8*(1+$C$5),0)</f>
        <v/>
      </c>
      <c r="F8" s="27">
        <f>ROUND(FORECAST(A8+12,$C$8:$C$19,$A$8:$A$19),0)</f>
        <v/>
      </c>
      <c r="G8" s="27">
        <f>E8-F8</f>
        <v/>
      </c>
    </row>
    <row r="9">
      <c r="A9" s="23" t="n">
        <v>2</v>
      </c>
      <c r="B9" s="24" t="inlineStr">
        <is>
          <t>فبراير</t>
        </is>
      </c>
      <c r="C9" s="25" t="n">
        <v>760000</v>
      </c>
      <c r="D9" s="26">
        <f>IF(SUM($C$8:$C$19)=0,"",C9/SUM($C$8:$C$19))</f>
        <v/>
      </c>
      <c r="E9" s="27">
        <f>ROUND(C9*(1+$C$5),0)</f>
        <v/>
      </c>
      <c r="F9" s="27">
        <f>ROUND(FORECAST(A9+12,$C$8:$C$19,$A$8:$A$19),0)</f>
        <v/>
      </c>
      <c r="G9" s="27">
        <f>E9-F9</f>
        <v/>
      </c>
    </row>
    <row r="10">
      <c r="A10" s="23" t="n">
        <v>3</v>
      </c>
      <c r="B10" s="24" t="inlineStr">
        <is>
          <t>مارس</t>
        </is>
      </c>
      <c r="C10" s="25" t="n">
        <v>900000</v>
      </c>
      <c r="D10" s="26">
        <f>IF(SUM($C$8:$C$19)=0,"",C10/SUM($C$8:$C$19))</f>
        <v/>
      </c>
      <c r="E10" s="27">
        <f>ROUND(C10*(1+$C$5),0)</f>
        <v/>
      </c>
      <c r="F10" s="27">
        <f>ROUND(FORECAST(A10+12,$C$8:$C$19,$A$8:$A$19),0)</f>
        <v/>
      </c>
      <c r="G10" s="27">
        <f>E10-F10</f>
        <v/>
      </c>
    </row>
    <row r="11">
      <c r="A11" s="23" t="n">
        <v>4</v>
      </c>
      <c r="B11" s="24" t="inlineStr">
        <is>
          <t>أبريل</t>
        </is>
      </c>
      <c r="C11" s="25" t="n">
        <v>950000</v>
      </c>
      <c r="D11" s="26">
        <f>IF(SUM($C$8:$C$19)=0,"",C11/SUM($C$8:$C$19))</f>
        <v/>
      </c>
      <c r="E11" s="27">
        <f>ROUND(C11*(1+$C$5),0)</f>
        <v/>
      </c>
      <c r="F11" s="27">
        <f>ROUND(FORECAST(A11+12,$C$8:$C$19,$A$8:$A$19),0)</f>
        <v/>
      </c>
      <c r="G11" s="27">
        <f>E11-F11</f>
        <v/>
      </c>
    </row>
    <row r="12">
      <c r="A12" s="23" t="n">
        <v>5</v>
      </c>
      <c r="B12" s="24" t="inlineStr">
        <is>
          <t>مايو</t>
        </is>
      </c>
      <c r="C12" s="25" t="n">
        <v>1010000</v>
      </c>
      <c r="D12" s="26">
        <f>IF(SUM($C$8:$C$19)=0,"",C12/SUM($C$8:$C$19))</f>
        <v/>
      </c>
      <c r="E12" s="27">
        <f>ROUND(C12*(1+$C$5),0)</f>
        <v/>
      </c>
      <c r="F12" s="27">
        <f>ROUND(FORECAST(A12+12,$C$8:$C$19,$A$8:$A$19),0)</f>
        <v/>
      </c>
      <c r="G12" s="27">
        <f>E12-F12</f>
        <v/>
      </c>
    </row>
    <row r="13">
      <c r="A13" s="23" t="n">
        <v>6</v>
      </c>
      <c r="B13" s="24" t="inlineStr">
        <is>
          <t>يونيو</t>
        </is>
      </c>
      <c r="C13" s="25" t="n">
        <v>880000</v>
      </c>
      <c r="D13" s="26">
        <f>IF(SUM($C$8:$C$19)=0,"",C13/SUM($C$8:$C$19))</f>
        <v/>
      </c>
      <c r="E13" s="27">
        <f>ROUND(C13*(1+$C$5),0)</f>
        <v/>
      </c>
      <c r="F13" s="27">
        <f>ROUND(FORECAST(A13+12,$C$8:$C$19,$A$8:$A$19),0)</f>
        <v/>
      </c>
      <c r="G13" s="27">
        <f>E13-F13</f>
        <v/>
      </c>
    </row>
    <row r="14">
      <c r="A14" s="23" t="n">
        <v>7</v>
      </c>
      <c r="B14" s="24" t="inlineStr">
        <is>
          <t>يوليو</t>
        </is>
      </c>
      <c r="C14" s="25" t="n">
        <v>840000</v>
      </c>
      <c r="D14" s="26">
        <f>IF(SUM($C$8:$C$19)=0,"",C14/SUM($C$8:$C$19))</f>
        <v/>
      </c>
      <c r="E14" s="27">
        <f>ROUND(C14*(1+$C$5),0)</f>
        <v/>
      </c>
      <c r="F14" s="27">
        <f>ROUND(FORECAST(A14+12,$C$8:$C$19,$A$8:$A$19),0)</f>
        <v/>
      </c>
      <c r="G14" s="27">
        <f>E14-F14</f>
        <v/>
      </c>
    </row>
    <row r="15">
      <c r="A15" s="23" t="n">
        <v>8</v>
      </c>
      <c r="B15" s="24" t="inlineStr">
        <is>
          <t>أغسطس</t>
        </is>
      </c>
      <c r="C15" s="25" t="n">
        <v>870000</v>
      </c>
      <c r="D15" s="26">
        <f>IF(SUM($C$8:$C$19)=0,"",C15/SUM($C$8:$C$19))</f>
        <v/>
      </c>
      <c r="E15" s="27">
        <f>ROUND(C15*(1+$C$5),0)</f>
        <v/>
      </c>
      <c r="F15" s="27">
        <f>ROUND(FORECAST(A15+12,$C$8:$C$19,$A$8:$A$19),0)</f>
        <v/>
      </c>
      <c r="G15" s="27">
        <f>E15-F15</f>
        <v/>
      </c>
    </row>
    <row r="16">
      <c r="A16" s="23" t="n">
        <v>9</v>
      </c>
      <c r="B16" s="24" t="inlineStr">
        <is>
          <t>سبتمبر</t>
        </is>
      </c>
      <c r="C16" s="25" t="n">
        <v>980000</v>
      </c>
      <c r="D16" s="26">
        <f>IF(SUM($C$8:$C$19)=0,"",C16/SUM($C$8:$C$19))</f>
        <v/>
      </c>
      <c r="E16" s="27">
        <f>ROUND(C16*(1+$C$5),0)</f>
        <v/>
      </c>
      <c r="F16" s="27">
        <f>ROUND(FORECAST(A16+12,$C$8:$C$19,$A$8:$A$19),0)</f>
        <v/>
      </c>
      <c r="G16" s="27">
        <f>E16-F16</f>
        <v/>
      </c>
    </row>
    <row r="17">
      <c r="A17" s="23" t="n">
        <v>10</v>
      </c>
      <c r="B17" s="24" t="inlineStr">
        <is>
          <t>أكتوبر</t>
        </is>
      </c>
      <c r="C17" s="25" t="n">
        <v>1050000</v>
      </c>
      <c r="D17" s="26">
        <f>IF(SUM($C$8:$C$19)=0,"",C17/SUM($C$8:$C$19))</f>
        <v/>
      </c>
      <c r="E17" s="27">
        <f>ROUND(C17*(1+$C$5),0)</f>
        <v/>
      </c>
      <c r="F17" s="27">
        <f>ROUND(FORECAST(A17+12,$C$8:$C$19,$A$8:$A$19),0)</f>
        <v/>
      </c>
      <c r="G17" s="27">
        <f>E17-F17</f>
        <v/>
      </c>
    </row>
    <row r="18">
      <c r="A18" s="23" t="n">
        <v>11</v>
      </c>
      <c r="B18" s="24" t="inlineStr">
        <is>
          <t>نوفمبر</t>
        </is>
      </c>
      <c r="C18" s="25" t="n">
        <v>1120000</v>
      </c>
      <c r="D18" s="26">
        <f>IF(SUM($C$8:$C$19)=0,"",C18/SUM($C$8:$C$19))</f>
        <v/>
      </c>
      <c r="E18" s="27">
        <f>ROUND(C18*(1+$C$5),0)</f>
        <v/>
      </c>
      <c r="F18" s="27">
        <f>ROUND(FORECAST(A18+12,$C$8:$C$19,$A$8:$A$19),0)</f>
        <v/>
      </c>
      <c r="G18" s="27">
        <f>E18-F18</f>
        <v/>
      </c>
    </row>
    <row r="19">
      <c r="A19" s="23" t="n">
        <v>12</v>
      </c>
      <c r="B19" s="24" t="inlineStr">
        <is>
          <t>ديسمبر</t>
        </is>
      </c>
      <c r="C19" s="25" t="n">
        <v>1300000</v>
      </c>
      <c r="D19" s="26">
        <f>IF(SUM($C$8:$C$19)=0,"",C19/SUM($C$8:$C$19))</f>
        <v/>
      </c>
      <c r="E19" s="27">
        <f>ROUND(C19*(1+$C$5),0)</f>
        <v/>
      </c>
      <c r="F19" s="27">
        <f>ROUND(FORECAST(A19+12,$C$8:$C$19,$A$8:$A$19),0)</f>
        <v/>
      </c>
      <c r="G19" s="27">
        <f>E19-F19</f>
        <v/>
      </c>
    </row>
    <row r="20">
      <c r="A20" s="28" t="n"/>
      <c r="B20" s="29" t="inlineStr">
        <is>
          <t>الإجمالي</t>
        </is>
      </c>
      <c r="C20" s="30">
        <f>SUM(C8:C19)</f>
        <v/>
      </c>
      <c r="D20" s="31">
        <f>SUM(D8:D19)</f>
        <v/>
      </c>
      <c r="E20" s="30">
        <f>SUM(E8:E19)</f>
        <v/>
      </c>
      <c r="F20" s="30">
        <f>SUM(F8:F19)</f>
        <v/>
      </c>
      <c r="G20" s="30">
        <f>SUM(G8:G19)</f>
        <v/>
      </c>
    </row>
    <row r="22">
      <c r="A22" s="18" t="inlineStr">
        <is>
          <t>المبيعات المستهدفة للسنة القادمة</t>
        </is>
      </c>
      <c r="B22" s="32" t="n"/>
      <c r="C22" s="32" t="n"/>
      <c r="D22" s="19" t="n"/>
      <c r="E22" s="33">
        <f>E20</f>
        <v/>
      </c>
    </row>
    <row r="23">
      <c r="A23" s="34" t="inlineStr">
        <is>
          <t>الزيادة المطلوبة عن سنة الأساس</t>
        </is>
      </c>
      <c r="B23" s="32" t="n"/>
      <c r="C23" s="32" t="n"/>
      <c r="D23" s="19" t="n"/>
      <c r="E23" s="27">
        <f>E20-C20</f>
        <v/>
      </c>
    </row>
    <row r="24">
      <c r="A24" s="34" t="inlineStr">
        <is>
          <t>متوسط المبيعات الشهرية المطلوب</t>
        </is>
      </c>
      <c r="B24" s="32" t="n"/>
      <c r="C24" s="32" t="n"/>
      <c r="D24" s="19" t="n"/>
      <c r="E24" s="27">
        <f>ROUND(E20/12,0)</f>
        <v/>
      </c>
    </row>
    <row r="25">
      <c r="A25" s="34" t="inlineStr">
        <is>
          <t>النمو الذي يعطيه خط الاتجاه</t>
        </is>
      </c>
      <c r="B25" s="32" t="n"/>
      <c r="C25" s="32" t="n"/>
      <c r="D25" s="19" t="n"/>
      <c r="E25" s="26">
        <f>IF(C20=0,"",F20/C20-1)</f>
        <v/>
      </c>
    </row>
    <row r="26">
      <c r="A26" s="34" t="inlineStr">
        <is>
          <t>الفجوة بين المستهدف وخط الاتجاه</t>
        </is>
      </c>
      <c r="B26" s="32" t="n"/>
      <c r="C26" s="32" t="n"/>
      <c r="D26" s="19" t="n"/>
      <c r="E26" s="27">
        <f>E20-F20</f>
        <v/>
      </c>
    </row>
  </sheetData>
  <sheetProtection selectLockedCells="0" selectUnlockedCells="0" sheet="1" objects="0" insertRows="1" insertHyperlinks="1" autoFilter="0" scenarios="0" formatColumns="0" deleteColumns="1" insertColumns="1" pivotTables="1" deleteRows="1" formatCells="0" formatRows="0" sort="0"/>
  <mergeCells count="9">
    <mergeCell ref="A4:B4"/>
    <mergeCell ref="A23:D23"/>
    <mergeCell ref="A1:G1"/>
    <mergeCell ref="A22:D22"/>
    <mergeCell ref="A26:D26"/>
    <mergeCell ref="A5:B5"/>
    <mergeCell ref="A2:G2"/>
    <mergeCell ref="A25:D25"/>
    <mergeCell ref="A24:D24"/>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F15"/>
  <sheetViews>
    <sheetView showGridLines="0" rightToLeft="1" workbookViewId="0">
      <selection activeCell="A1" sqref="A1"/>
    </sheetView>
  </sheetViews>
  <sheetFormatPr baseColWidth="8" defaultRowHeight="15"/>
  <cols>
    <col width="28" customWidth="1" min="1" max="1"/>
    <col width="13" customWidth="1" min="2" max="2"/>
    <col width="15" customWidth="1" min="3" max="3"/>
    <col width="18" customWidth="1" min="4" max="4"/>
    <col width="16" customWidth="1" min="5" max="5"/>
    <col width="15" customWidth="1" min="6" max="6"/>
  </cols>
  <sheetData>
    <row r="1" ht="30" customHeight="1">
      <c r="A1" s="15" t="inlineStr">
        <is>
          <t>توزيع المبيعات المستهدفة على المنتجات</t>
        </is>
      </c>
      <c r="B1" s="16" t="n"/>
      <c r="C1" s="16" t="n"/>
      <c r="D1" s="16" t="n"/>
      <c r="E1" s="16" t="n"/>
      <c r="F1" s="16" t="n"/>
    </row>
    <row r="2" ht="30" customHeight="1">
      <c r="A2" s="17" t="inlineStr">
        <is>
          <t>نسب المنتجات مجموعها 100%. المستهدف من ورقة التوقع (الطريقة 1).</t>
        </is>
      </c>
    </row>
    <row r="4">
      <c r="A4" s="34" t="inlineStr">
        <is>
          <t>المبيعات المستهدفة</t>
        </is>
      </c>
      <c r="B4" s="27">
        <f>'التوقع'!E20</f>
        <v/>
      </c>
    </row>
    <row r="6" ht="34" customHeight="1">
      <c r="A6" s="22" t="inlineStr">
        <is>
          <t>المنتج / الخدمة</t>
        </is>
      </c>
      <c r="B6" s="22" t="inlineStr">
        <is>
          <t>النسبة من المبيعات</t>
        </is>
      </c>
      <c r="C6" s="22" t="inlineStr">
        <is>
          <t>متوسط سعر البيع</t>
        </is>
      </c>
      <c r="D6" s="22" t="inlineStr">
        <is>
          <t>المبيعات المستهدفة</t>
        </is>
      </c>
      <c r="E6" s="22" t="inlineStr">
        <is>
          <t>الكمية في السنة</t>
        </is>
      </c>
      <c r="F6" s="22" t="inlineStr">
        <is>
          <t>الكمية شهريًا</t>
        </is>
      </c>
    </row>
    <row r="7">
      <c r="A7" s="35" t="inlineStr">
        <is>
          <t>أجهزة تكييف منزلية</t>
        </is>
      </c>
      <c r="B7" s="21" t="n">
        <v>0.35</v>
      </c>
      <c r="C7" s="36" t="n">
        <v>18500</v>
      </c>
      <c r="D7" s="27">
        <f>IF(OR(A7="",B7=""),"",ROUND(B7*$B$4,0))</f>
        <v/>
      </c>
      <c r="E7" s="27">
        <f>IF(OR(D7="",N(C7)=0),"",ROUND(D7/C7,0))</f>
        <v/>
      </c>
      <c r="F7" s="27">
        <f>IF(E7="","",ROUND(E7/12,0))</f>
        <v/>
      </c>
    </row>
    <row r="8">
      <c r="A8" s="35" t="inlineStr">
        <is>
          <t>سخانات مياه</t>
        </is>
      </c>
      <c r="B8" s="21" t="n">
        <v>0.25</v>
      </c>
      <c r="C8" s="36" t="n">
        <v>6200</v>
      </c>
      <c r="D8" s="27">
        <f>IF(OR(A8="",B8=""),"",ROUND(B8*$B$4,0))</f>
        <v/>
      </c>
      <c r="E8" s="27">
        <f>IF(OR(D8="",N(C8)=0),"",ROUND(D8/C8,0))</f>
        <v/>
      </c>
      <c r="F8" s="27">
        <f>IF(E8="","",ROUND(E8/12,0))</f>
        <v/>
      </c>
    </row>
    <row r="9">
      <c r="A9" s="35" t="inlineStr">
        <is>
          <t>قطع غيار وإكسسوارات</t>
        </is>
      </c>
      <c r="B9" s="21" t="n">
        <v>0.2</v>
      </c>
      <c r="C9" s="36" t="n">
        <v>450</v>
      </c>
      <c r="D9" s="27">
        <f>IF(OR(A9="",B9=""),"",ROUND(B9*$B$4,0))</f>
        <v/>
      </c>
      <c r="E9" s="27">
        <f>IF(OR(D9="",N(C9)=0),"",ROUND(D9/C9,0))</f>
        <v/>
      </c>
      <c r="F9" s="27">
        <f>IF(E9="","",ROUND(E9/12,0))</f>
        <v/>
      </c>
    </row>
    <row r="10">
      <c r="A10" s="35" t="inlineStr">
        <is>
          <t>عقود صيانة سنوية</t>
        </is>
      </c>
      <c r="B10" s="21" t="n">
        <v>0.12</v>
      </c>
      <c r="C10" s="36" t="n">
        <v>2400</v>
      </c>
      <c r="D10" s="27">
        <f>IF(OR(A10="",B10=""),"",ROUND(B10*$B$4,0))</f>
        <v/>
      </c>
      <c r="E10" s="27">
        <f>IF(OR(D10="",N(C10)=0),"",ROUND(D10/C10,0))</f>
        <v/>
      </c>
      <c r="F10" s="27">
        <f>IF(E10="","",ROUND(E10/12,0))</f>
        <v/>
      </c>
    </row>
    <row r="11">
      <c r="A11" s="35" t="inlineStr">
        <is>
          <t>خدمات تركيب</t>
        </is>
      </c>
      <c r="B11" s="21" t="n">
        <v>0.08</v>
      </c>
      <c r="C11" s="36" t="n">
        <v>900</v>
      </c>
      <c r="D11" s="27">
        <f>IF(OR(A11="",B11=""),"",ROUND(B11*$B$4,0))</f>
        <v/>
      </c>
      <c r="E11" s="27">
        <f>IF(OR(D11="",N(C11)=0),"",ROUND(D11/C11,0))</f>
        <v/>
      </c>
      <c r="F11" s="27">
        <f>IF(E11="","",ROUND(E11/12,0))</f>
        <v/>
      </c>
    </row>
    <row r="12">
      <c r="A12" s="35" t="n"/>
      <c r="B12" s="21" t="n"/>
      <c r="C12" s="36" t="n"/>
      <c r="D12" s="27">
        <f>IF(OR(A12="",B12=""),"",ROUND(B12*$B$4,0))</f>
        <v/>
      </c>
      <c r="E12" s="27">
        <f>IF(OR(D12="",N(C12)=0),"",ROUND(D12/C12,0))</f>
        <v/>
      </c>
      <c r="F12" s="27">
        <f>IF(E12="","",ROUND(E12/12,0))</f>
        <v/>
      </c>
    </row>
    <row r="13">
      <c r="A13" s="35" t="n"/>
      <c r="B13" s="21" t="n"/>
      <c r="C13" s="36" t="n"/>
      <c r="D13" s="27">
        <f>IF(OR(A13="",B13=""),"",ROUND(B13*$B$4,0))</f>
        <v/>
      </c>
      <c r="E13" s="27">
        <f>IF(OR(D13="",N(C13)=0),"",ROUND(D13/C13,0))</f>
        <v/>
      </c>
      <c r="F13" s="27">
        <f>IF(E13="","",ROUND(E13/12,0))</f>
        <v/>
      </c>
    </row>
    <row r="14">
      <c r="A14" s="35" t="n"/>
      <c r="B14" s="21" t="n"/>
      <c r="C14" s="36" t="n"/>
      <c r="D14" s="27">
        <f>IF(OR(A14="",B14=""),"",ROUND(B14*$B$4,0))</f>
        <v/>
      </c>
      <c r="E14" s="27">
        <f>IF(OR(D14="",N(C14)=0),"",ROUND(D14/C14,0))</f>
        <v/>
      </c>
      <c r="F14" s="27">
        <f>IF(E14="","",ROUND(E14/12,0))</f>
        <v/>
      </c>
    </row>
    <row r="15">
      <c r="A15" s="29" t="inlineStr">
        <is>
          <t>الإجمالي</t>
        </is>
      </c>
      <c r="B15" s="31">
        <f>SUM(B7:B14)</f>
        <v/>
      </c>
      <c r="C15" s="28" t="n"/>
      <c r="D15" s="30">
        <f>SUM(D7:D14)</f>
        <v/>
      </c>
      <c r="E15" s="28" t="n"/>
      <c r="F15" s="28" t="n"/>
    </row>
  </sheetData>
  <sheetProtection selectLockedCells="0" selectUnlockedCells="0" sheet="1" objects="0" insertRows="1" insertHyperlinks="1" autoFilter="0" scenarios="0" formatColumns="0" deleteColumns="1" insertColumns="1" pivotTables="1" deleteRows="1" formatCells="0" formatRows="0" sort="0"/>
  <mergeCells count="2">
    <mergeCell ref="A2:F2"/>
    <mergeCell ref="A1:F1"/>
  </mergeCells>
  <conditionalFormatting sqref="B15">
    <cfRule type="expression" priority="1" dxfId="0">
      <formula>ROUND(B15,4)&lt;&gt;1</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2026-10-28T05:25:48Z</dcterms:created>
  <dcterms:modified xmlns:dcterms="http://purl.org/dc/terms/" xmlns:xsi="http://www.w3.org/2001/XMLSchema-instance" xsi:type="dcterms:W3CDTF">2026-10-28T05:25:48Z</dcterms:modified>
</cp:coreProperties>
</file>