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  <sheet xmlns:r="http://schemas.openxmlformats.org/officeDocument/2006/relationships" name="قائمة التكلف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5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المبيعات بطريقة الجرد الدوري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تكلفة البضاعة المباعة بطريقة الجرد الدوري: بضاعة أول المدة + صافي المشتريات - بضاعة آخر المدة، مع تقييم مخزون آخر المدة لكل صنف بالمتوسط المرجح، ثم مجمل الربح ونسبته.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«الأصناف» اكتب لكل صنف كمية أول المدة وتكلفة الوحدة، والمشتريات خلال الفترة (كمية وقيمة)، والكمية الفعلية من الجرد آخر المدة.</t>
        </is>
      </c>
    </row>
    <row r="8" ht="34" customHeight="1">
      <c r="A8" s="11" t="inlineStr">
        <is>
          <t>•</t>
        </is>
      </c>
      <c r="B8" s="12" t="inlineStr">
        <is>
          <t>في ورقة «قائمة التكلفة» اكتب مصروفات نقل المشتريات ومردوداتها والخصم المكتسب، وصافي المبيعات للفترة.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في الجرد الدوري لا يُسجَّل صرف كل صنف أولًا بأول، فيظهر العجز والتالف داخل التكلفة؛ قارن الكمية المباعة المحسوبة بفواتير البيع لاكتشاف العجز. المتوسط المرجح هنا دوري (لكامل الفترة).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1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1" customWidth="1" min="3" max="3"/>
    <col width="12" customWidth="1" min="4" max="4"/>
    <col width="14" customWidth="1" min="5" max="5"/>
    <col width="11" customWidth="1" min="6" max="6"/>
    <col width="14" customWidth="1" min="7" max="7"/>
    <col width="12" customWidth="1" min="8" max="8"/>
    <col width="11" customWidth="1" min="9" max="9"/>
    <col width="14" customWidth="1" min="10" max="10"/>
    <col width="15" customWidth="1" min="11" max="11"/>
    <col width="11" customWidth="1" min="12" max="12"/>
  </cols>
  <sheetData>
    <row r="1" ht="30" customHeight="1">
      <c r="A1" s="15" t="inlineStr">
        <is>
          <t>تقييم المخزون بالمتوسط المرجح الدوري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الصفراء: أول المدة والمشتريات وكمية الجرد الفعلي.</t>
        </is>
      </c>
    </row>
    <row r="5" ht="40" customHeight="1">
      <c r="A5" s="18" t="inlineStr">
        <is>
          <t>م</t>
        </is>
      </c>
      <c r="B5" s="18" t="inlineStr">
        <is>
          <t>الصنف</t>
        </is>
      </c>
      <c r="C5" s="18" t="inlineStr">
        <is>
          <t>كمية أول المدة</t>
        </is>
      </c>
      <c r="D5" s="18" t="inlineStr">
        <is>
          <t>تكلفة الوحدة أول المدة</t>
        </is>
      </c>
      <c r="E5" s="18" t="inlineStr">
        <is>
          <t>قيمة أول المدة</t>
        </is>
      </c>
      <c r="F5" s="18" t="inlineStr">
        <is>
          <t>كمية المشتريات</t>
        </is>
      </c>
      <c r="G5" s="18" t="inlineStr">
        <is>
          <t>قيمة المشتريات</t>
        </is>
      </c>
      <c r="H5" s="18" t="inlineStr">
        <is>
          <t>متوسط التكلفة</t>
        </is>
      </c>
      <c r="I5" s="18" t="inlineStr">
        <is>
          <t>كمية الجرد آخر المدة</t>
        </is>
      </c>
      <c r="J5" s="18" t="inlineStr">
        <is>
          <t>قيمة آخر المدة</t>
        </is>
      </c>
      <c r="K5" s="18" t="inlineStr">
        <is>
          <t>تكلفة المباع</t>
        </is>
      </c>
      <c r="L5" s="18" t="inlineStr">
        <is>
          <t>الكمية المباعة</t>
        </is>
      </c>
    </row>
    <row r="6">
      <c r="A6" s="19">
        <f>IF(B6="","",ROW()-5)</f>
        <v/>
      </c>
      <c r="B6" s="20" t="inlineStr">
        <is>
          <t>ورق تصوير A4 (رزمة)</t>
        </is>
      </c>
      <c r="C6" s="21" t="n">
        <v>400</v>
      </c>
      <c r="D6" s="22" t="n">
        <v>95</v>
      </c>
      <c r="E6" s="23">
        <f>IF(B6="","",N(C6)*N(D6))</f>
        <v/>
      </c>
      <c r="F6" s="21" t="n">
        <v>1800</v>
      </c>
      <c r="G6" s="22" t="n">
        <v>178200</v>
      </c>
      <c r="H6" s="23">
        <f>IF(OR(B6="",N(C6)+N(F6)=0),"",(E6+N(G6))/(N(C6)+N(F6)))</f>
        <v/>
      </c>
      <c r="I6" s="21" t="n">
        <v>520</v>
      </c>
      <c r="J6" s="23">
        <f>IF(H6="","",ROUND(N(I6)*H6,2))</f>
        <v/>
      </c>
      <c r="K6" s="23">
        <f>IF(J6="","",E6+N(G6)-J6)</f>
        <v/>
      </c>
      <c r="L6" s="24">
        <f>IF(B6="","",N(C6)+N(F6)-N(I6))</f>
        <v/>
      </c>
    </row>
    <row r="7">
      <c r="A7" s="19">
        <f>IF(B7="","",ROW()-5)</f>
        <v/>
      </c>
      <c r="B7" s="20" t="inlineStr">
        <is>
          <t>حبر طابعة ليزر</t>
        </is>
      </c>
      <c r="C7" s="21" t="n">
        <v>60</v>
      </c>
      <c r="D7" s="22" t="n">
        <v>1150</v>
      </c>
      <c r="E7" s="23">
        <f>IF(B7="","",N(C7)*N(D7))</f>
        <v/>
      </c>
      <c r="F7" s="21" t="n">
        <v>150</v>
      </c>
      <c r="G7" s="22" t="n">
        <v>180000</v>
      </c>
      <c r="H7" s="23">
        <f>IF(OR(B7="",N(C7)+N(F7)=0),"",(E7+N(G7))/(N(C7)+N(F7)))</f>
        <v/>
      </c>
      <c r="I7" s="21" t="n">
        <v>45</v>
      </c>
      <c r="J7" s="23">
        <f>IF(H7="","",ROUND(N(I7)*H7,2))</f>
        <v/>
      </c>
      <c r="K7" s="23">
        <f>IF(J7="","",E7+N(G7)-J7)</f>
        <v/>
      </c>
      <c r="L7" s="24">
        <f>IF(B7="","",N(C7)+N(F7)-N(I7))</f>
        <v/>
      </c>
    </row>
    <row r="8">
      <c r="A8" s="19">
        <f>IF(B8="","",ROW()-5)</f>
        <v/>
      </c>
      <c r="B8" s="20" t="inlineStr">
        <is>
          <t>أقلام جاف (علبة)</t>
        </is>
      </c>
      <c r="C8" s="21" t="n">
        <v>250</v>
      </c>
      <c r="D8" s="22" t="n">
        <v>42</v>
      </c>
      <c r="E8" s="23">
        <f>IF(B8="","",N(C8)*N(D8))</f>
        <v/>
      </c>
      <c r="F8" s="21" t="n">
        <v>900</v>
      </c>
      <c r="G8" s="22" t="n">
        <v>40500</v>
      </c>
      <c r="H8" s="23">
        <f>IF(OR(B8="",N(C8)+N(F8)=0),"",(E8+N(G8))/(N(C8)+N(F8)))</f>
        <v/>
      </c>
      <c r="I8" s="21" t="n">
        <v>310</v>
      </c>
      <c r="J8" s="23">
        <f>IF(H8="","",ROUND(N(I8)*H8,2))</f>
        <v/>
      </c>
      <c r="K8" s="23">
        <f>IF(J8="","",E8+N(G8)-J8)</f>
        <v/>
      </c>
      <c r="L8" s="24">
        <f>IF(B8="","",N(C8)+N(F8)-N(I8))</f>
        <v/>
      </c>
    </row>
    <row r="9">
      <c r="A9" s="19">
        <f>IF(B9="","",ROW()-5)</f>
        <v/>
      </c>
      <c r="B9" s="20" t="inlineStr">
        <is>
          <t>ملفات بلاستيك (دستة)</t>
        </is>
      </c>
      <c r="C9" s="21" t="n">
        <v>180</v>
      </c>
      <c r="D9" s="22" t="n">
        <v>60</v>
      </c>
      <c r="E9" s="23">
        <f>IF(B9="","",N(C9)*N(D9))</f>
        <v/>
      </c>
      <c r="F9" s="21" t="n">
        <v>600</v>
      </c>
      <c r="G9" s="22" t="n">
        <v>38400</v>
      </c>
      <c r="H9" s="23">
        <f>IF(OR(B9="",N(C9)+N(F9)=0),"",(E9+N(G9))/(N(C9)+N(F9)))</f>
        <v/>
      </c>
      <c r="I9" s="21" t="n">
        <v>140</v>
      </c>
      <c r="J9" s="23">
        <f>IF(H9="","",ROUND(N(I9)*H9,2))</f>
        <v/>
      </c>
      <c r="K9" s="23">
        <f>IF(J9="","",E9+N(G9)-J9)</f>
        <v/>
      </c>
      <c r="L9" s="24">
        <f>IF(B9="","",N(C9)+N(F9)-N(I9))</f>
        <v/>
      </c>
    </row>
    <row r="10">
      <c r="A10" s="19">
        <f>IF(B10="","",ROW()-5)</f>
        <v/>
      </c>
      <c r="B10" s="20" t="inlineStr">
        <is>
          <t>دفاتر محاسبة</t>
        </is>
      </c>
      <c r="C10" s="21" t="n">
        <v>120</v>
      </c>
      <c r="D10" s="22" t="n">
        <v>85</v>
      </c>
      <c r="E10" s="23">
        <f>IF(B10="","",N(C10)*N(D10))</f>
        <v/>
      </c>
      <c r="F10" s="21" t="n">
        <v>300</v>
      </c>
      <c r="G10" s="22" t="n">
        <v>27000</v>
      </c>
      <c r="H10" s="23">
        <f>IF(OR(B10="",N(C10)+N(F10)=0),"",(E10+N(G10))/(N(C10)+N(F10)))</f>
        <v/>
      </c>
      <c r="I10" s="21" t="n">
        <v>95</v>
      </c>
      <c r="J10" s="23">
        <f>IF(H10="","",ROUND(N(I10)*H10,2))</f>
        <v/>
      </c>
      <c r="K10" s="23">
        <f>IF(J10="","",E10+N(G10)-J10)</f>
        <v/>
      </c>
      <c r="L10" s="24">
        <f>IF(B10="","",N(C10)+N(F10)-N(I10))</f>
        <v/>
      </c>
    </row>
    <row r="11">
      <c r="A11" s="19">
        <f>IF(B11="","",ROW()-5)</f>
        <v/>
      </c>
      <c r="B11" s="20" t="inlineStr">
        <is>
          <t>دباسات مكتب</t>
        </is>
      </c>
      <c r="C11" s="21" t="n">
        <v>90</v>
      </c>
      <c r="D11" s="22" t="n">
        <v>70</v>
      </c>
      <c r="E11" s="23">
        <f>IF(B11="","",N(C11)*N(D11))</f>
        <v/>
      </c>
      <c r="F11" s="21" t="n">
        <v>240</v>
      </c>
      <c r="G11" s="22" t="n">
        <v>18000</v>
      </c>
      <c r="H11" s="23">
        <f>IF(OR(B11="",N(C11)+N(F11)=0),"",(E11+N(G11))/(N(C11)+N(F11)))</f>
        <v/>
      </c>
      <c r="I11" s="21" t="n">
        <v>60</v>
      </c>
      <c r="J11" s="23">
        <f>IF(H11="","",ROUND(N(I11)*H11,2))</f>
        <v/>
      </c>
      <c r="K11" s="23">
        <f>IF(J11="","",E11+N(G11)-J11)</f>
        <v/>
      </c>
      <c r="L11" s="24">
        <f>IF(B11="","",N(C11)+N(F11)-N(I11))</f>
        <v/>
      </c>
    </row>
    <row r="12">
      <c r="A12" s="19">
        <f>IF(B12="","",ROW()-5)</f>
        <v/>
      </c>
      <c r="B12" s="20" t="n"/>
      <c r="C12" s="21" t="n"/>
      <c r="D12" s="22" t="n"/>
      <c r="E12" s="23">
        <f>IF(B12="","",N(C12)*N(D12))</f>
        <v/>
      </c>
      <c r="F12" s="21" t="n"/>
      <c r="G12" s="22" t="n"/>
      <c r="H12" s="23">
        <f>IF(OR(B12="",N(C12)+N(F12)=0),"",(E12+N(G12))/(N(C12)+N(F12)))</f>
        <v/>
      </c>
      <c r="I12" s="21" t="n"/>
      <c r="J12" s="23">
        <f>IF(H12="","",ROUND(N(I12)*H12,2))</f>
        <v/>
      </c>
      <c r="K12" s="23">
        <f>IF(J12="","",E12+N(G12)-J12)</f>
        <v/>
      </c>
      <c r="L12" s="24">
        <f>IF(B12="","",N(C12)+N(F12)-N(I12))</f>
        <v/>
      </c>
    </row>
    <row r="13">
      <c r="A13" s="19">
        <f>IF(B13="","",ROW()-5)</f>
        <v/>
      </c>
      <c r="B13" s="20" t="n"/>
      <c r="C13" s="21" t="n"/>
      <c r="D13" s="22" t="n"/>
      <c r="E13" s="23">
        <f>IF(B13="","",N(C13)*N(D13))</f>
        <v/>
      </c>
      <c r="F13" s="21" t="n"/>
      <c r="G13" s="22" t="n"/>
      <c r="H13" s="23">
        <f>IF(OR(B13="",N(C13)+N(F13)=0),"",(E13+N(G13))/(N(C13)+N(F13)))</f>
        <v/>
      </c>
      <c r="I13" s="21" t="n"/>
      <c r="J13" s="23">
        <f>IF(H13="","",ROUND(N(I13)*H13,2))</f>
        <v/>
      </c>
      <c r="K13" s="23">
        <f>IF(J13="","",E13+N(G13)-J13)</f>
        <v/>
      </c>
      <c r="L13" s="24">
        <f>IF(B13="","",N(C13)+N(F13)-N(I13))</f>
        <v/>
      </c>
    </row>
    <row r="14">
      <c r="A14" s="19">
        <f>IF(B14="","",ROW()-5)</f>
        <v/>
      </c>
      <c r="B14" s="20" t="n"/>
      <c r="C14" s="21" t="n"/>
      <c r="D14" s="22" t="n"/>
      <c r="E14" s="23">
        <f>IF(B14="","",N(C14)*N(D14))</f>
        <v/>
      </c>
      <c r="F14" s="21" t="n"/>
      <c r="G14" s="22" t="n"/>
      <c r="H14" s="23">
        <f>IF(OR(B14="",N(C14)+N(F14)=0),"",(E14+N(G14))/(N(C14)+N(F14)))</f>
        <v/>
      </c>
      <c r="I14" s="21" t="n"/>
      <c r="J14" s="23">
        <f>IF(H14="","",ROUND(N(I14)*H14,2))</f>
        <v/>
      </c>
      <c r="K14" s="23">
        <f>IF(J14="","",E14+N(G14)-J14)</f>
        <v/>
      </c>
      <c r="L14" s="24">
        <f>IF(B14="","",N(C14)+N(F14)-N(I14))</f>
        <v/>
      </c>
    </row>
    <row r="15">
      <c r="A15" s="19">
        <f>IF(B15="","",ROW()-5)</f>
        <v/>
      </c>
      <c r="B15" s="20" t="n"/>
      <c r="C15" s="21" t="n"/>
      <c r="D15" s="22" t="n"/>
      <c r="E15" s="23">
        <f>IF(B15="","",N(C15)*N(D15))</f>
        <v/>
      </c>
      <c r="F15" s="21" t="n"/>
      <c r="G15" s="22" t="n"/>
      <c r="H15" s="23">
        <f>IF(OR(B15="",N(C15)+N(F15)=0),"",(E15+N(G15))/(N(C15)+N(F15)))</f>
        <v/>
      </c>
      <c r="I15" s="21" t="n"/>
      <c r="J15" s="23">
        <f>IF(H15="","",ROUND(N(I15)*H15,2))</f>
        <v/>
      </c>
      <c r="K15" s="23">
        <f>IF(J15="","",E15+N(G15)-J15)</f>
        <v/>
      </c>
      <c r="L15" s="24">
        <f>IF(B15="","",N(C15)+N(F15)-N(I15))</f>
        <v/>
      </c>
    </row>
    <row r="16">
      <c r="A16" s="19">
        <f>IF(B16="","",ROW()-5)</f>
        <v/>
      </c>
      <c r="B16" s="20" t="n"/>
      <c r="C16" s="21" t="n"/>
      <c r="D16" s="22" t="n"/>
      <c r="E16" s="23">
        <f>IF(B16="","",N(C16)*N(D16))</f>
        <v/>
      </c>
      <c r="F16" s="21" t="n"/>
      <c r="G16" s="22" t="n"/>
      <c r="H16" s="23">
        <f>IF(OR(B16="",N(C16)+N(F16)=0),"",(E16+N(G16))/(N(C16)+N(F16)))</f>
        <v/>
      </c>
      <c r="I16" s="21" t="n"/>
      <c r="J16" s="23">
        <f>IF(H16="","",ROUND(N(I16)*H16,2))</f>
        <v/>
      </c>
      <c r="K16" s="23">
        <f>IF(J16="","",E16+N(G16)-J16)</f>
        <v/>
      </c>
      <c r="L16" s="24">
        <f>IF(B16="","",N(C16)+N(F16)-N(I16))</f>
        <v/>
      </c>
    </row>
    <row r="17">
      <c r="A17" s="19">
        <f>IF(B17="","",ROW()-5)</f>
        <v/>
      </c>
      <c r="B17" s="20" t="n"/>
      <c r="C17" s="21" t="n"/>
      <c r="D17" s="22" t="n"/>
      <c r="E17" s="23">
        <f>IF(B17="","",N(C17)*N(D17))</f>
        <v/>
      </c>
      <c r="F17" s="21" t="n"/>
      <c r="G17" s="22" t="n"/>
      <c r="H17" s="23">
        <f>IF(OR(B17="",N(C17)+N(F17)=0),"",(E17+N(G17))/(N(C17)+N(F17)))</f>
        <v/>
      </c>
      <c r="I17" s="21" t="n"/>
      <c r="J17" s="23">
        <f>IF(H17="","",ROUND(N(I17)*H17,2))</f>
        <v/>
      </c>
      <c r="K17" s="23">
        <f>IF(J17="","",E17+N(G17)-J17)</f>
        <v/>
      </c>
      <c r="L17" s="24">
        <f>IF(B17="","",N(C17)+N(F17)-N(I17))</f>
        <v/>
      </c>
    </row>
    <row r="18">
      <c r="A18" s="19">
        <f>IF(B18="","",ROW()-5)</f>
        <v/>
      </c>
      <c r="B18" s="20" t="n"/>
      <c r="C18" s="21" t="n"/>
      <c r="D18" s="22" t="n"/>
      <c r="E18" s="23">
        <f>IF(B18="","",N(C18)*N(D18))</f>
        <v/>
      </c>
      <c r="F18" s="21" t="n"/>
      <c r="G18" s="22" t="n"/>
      <c r="H18" s="23">
        <f>IF(OR(B18="",N(C18)+N(F18)=0),"",(E18+N(G18))/(N(C18)+N(F18)))</f>
        <v/>
      </c>
      <c r="I18" s="21" t="n"/>
      <c r="J18" s="23">
        <f>IF(H18="","",ROUND(N(I18)*H18,2))</f>
        <v/>
      </c>
      <c r="K18" s="23">
        <f>IF(J18="","",E18+N(G18)-J18)</f>
        <v/>
      </c>
      <c r="L18" s="24">
        <f>IF(B18="","",N(C18)+N(F18)-N(I18))</f>
        <v/>
      </c>
    </row>
    <row r="19">
      <c r="A19" s="19">
        <f>IF(B19="","",ROW()-5)</f>
        <v/>
      </c>
      <c r="B19" s="20" t="n"/>
      <c r="C19" s="21" t="n"/>
      <c r="D19" s="22" t="n"/>
      <c r="E19" s="23">
        <f>IF(B19="","",N(C19)*N(D19))</f>
        <v/>
      </c>
      <c r="F19" s="21" t="n"/>
      <c r="G19" s="22" t="n"/>
      <c r="H19" s="23">
        <f>IF(OR(B19="",N(C19)+N(F19)=0),"",(E19+N(G19))/(N(C19)+N(F19)))</f>
        <v/>
      </c>
      <c r="I19" s="21" t="n"/>
      <c r="J19" s="23">
        <f>IF(H19="","",ROUND(N(I19)*H19,2))</f>
        <v/>
      </c>
      <c r="K19" s="23">
        <f>IF(J19="","",E19+N(G19)-J19)</f>
        <v/>
      </c>
      <c r="L19" s="24">
        <f>IF(B19="","",N(C19)+N(F19)-N(I19))</f>
        <v/>
      </c>
    </row>
    <row r="20">
      <c r="A20" s="19">
        <f>IF(B20="","",ROW()-5)</f>
        <v/>
      </c>
      <c r="B20" s="20" t="n"/>
      <c r="C20" s="21" t="n"/>
      <c r="D20" s="22" t="n"/>
      <c r="E20" s="23">
        <f>IF(B20="","",N(C20)*N(D20))</f>
        <v/>
      </c>
      <c r="F20" s="21" t="n"/>
      <c r="G20" s="22" t="n"/>
      <c r="H20" s="23">
        <f>IF(OR(B20="",N(C20)+N(F20)=0),"",(E20+N(G20))/(N(C20)+N(F20)))</f>
        <v/>
      </c>
      <c r="I20" s="21" t="n"/>
      <c r="J20" s="23">
        <f>IF(H20="","",ROUND(N(I20)*H20,2))</f>
        <v/>
      </c>
      <c r="K20" s="23">
        <f>IF(J20="","",E20+N(G20)-J20)</f>
        <v/>
      </c>
      <c r="L20" s="24">
        <f>IF(B20="","",N(C20)+N(F20)-N(I20))</f>
        <v/>
      </c>
    </row>
    <row r="21">
      <c r="A21" s="19">
        <f>IF(B21="","",ROW()-5)</f>
        <v/>
      </c>
      <c r="B21" s="20" t="n"/>
      <c r="C21" s="21" t="n"/>
      <c r="D21" s="22" t="n"/>
      <c r="E21" s="23">
        <f>IF(B21="","",N(C21)*N(D21))</f>
        <v/>
      </c>
      <c r="F21" s="21" t="n"/>
      <c r="G21" s="22" t="n"/>
      <c r="H21" s="23">
        <f>IF(OR(B21="",N(C21)+N(F21)=0),"",(E21+N(G21))/(N(C21)+N(F21)))</f>
        <v/>
      </c>
      <c r="I21" s="21" t="n"/>
      <c r="J21" s="23">
        <f>IF(H21="","",ROUND(N(I21)*H21,2))</f>
        <v/>
      </c>
      <c r="K21" s="23">
        <f>IF(J21="","",E21+N(G21)-J21)</f>
        <v/>
      </c>
      <c r="L21" s="24">
        <f>IF(B21="","",N(C21)+N(F21)-N(I21))</f>
        <v/>
      </c>
    </row>
    <row r="22">
      <c r="A22" s="19">
        <f>IF(B22="","",ROW()-5)</f>
        <v/>
      </c>
      <c r="B22" s="20" t="n"/>
      <c r="C22" s="21" t="n"/>
      <c r="D22" s="22" t="n"/>
      <c r="E22" s="23">
        <f>IF(B22="","",N(C22)*N(D22))</f>
        <v/>
      </c>
      <c r="F22" s="21" t="n"/>
      <c r="G22" s="22" t="n"/>
      <c r="H22" s="23">
        <f>IF(OR(B22="",N(C22)+N(F22)=0),"",(E22+N(G22))/(N(C22)+N(F22)))</f>
        <v/>
      </c>
      <c r="I22" s="21" t="n"/>
      <c r="J22" s="23">
        <f>IF(H22="","",ROUND(N(I22)*H22,2))</f>
        <v/>
      </c>
      <c r="K22" s="23">
        <f>IF(J22="","",E22+N(G22)-J22)</f>
        <v/>
      </c>
      <c r="L22" s="24">
        <f>IF(B22="","",N(C22)+N(F22)-N(I22))</f>
        <v/>
      </c>
    </row>
    <row r="23">
      <c r="A23" s="19">
        <f>IF(B23="","",ROW()-5)</f>
        <v/>
      </c>
      <c r="B23" s="20" t="n"/>
      <c r="C23" s="21" t="n"/>
      <c r="D23" s="22" t="n"/>
      <c r="E23" s="23">
        <f>IF(B23="","",N(C23)*N(D23))</f>
        <v/>
      </c>
      <c r="F23" s="21" t="n"/>
      <c r="G23" s="22" t="n"/>
      <c r="H23" s="23">
        <f>IF(OR(B23="",N(C23)+N(F23)=0),"",(E23+N(G23))/(N(C23)+N(F23)))</f>
        <v/>
      </c>
      <c r="I23" s="21" t="n"/>
      <c r="J23" s="23">
        <f>IF(H23="","",ROUND(N(I23)*H23,2))</f>
        <v/>
      </c>
      <c r="K23" s="23">
        <f>IF(J23="","",E23+N(G23)-J23)</f>
        <v/>
      </c>
      <c r="L23" s="24">
        <f>IF(B23="","",N(C23)+N(F23)-N(I23))</f>
        <v/>
      </c>
    </row>
    <row r="24">
      <c r="A24" s="19">
        <f>IF(B24="","",ROW()-5)</f>
        <v/>
      </c>
      <c r="B24" s="20" t="n"/>
      <c r="C24" s="21" t="n"/>
      <c r="D24" s="22" t="n"/>
      <c r="E24" s="23">
        <f>IF(B24="","",N(C24)*N(D24))</f>
        <v/>
      </c>
      <c r="F24" s="21" t="n"/>
      <c r="G24" s="22" t="n"/>
      <c r="H24" s="23">
        <f>IF(OR(B24="",N(C24)+N(F24)=0),"",(E24+N(G24))/(N(C24)+N(F24)))</f>
        <v/>
      </c>
      <c r="I24" s="21" t="n"/>
      <c r="J24" s="23">
        <f>IF(H24="","",ROUND(N(I24)*H24,2))</f>
        <v/>
      </c>
      <c r="K24" s="23">
        <f>IF(J24="","",E24+N(G24)-J24)</f>
        <v/>
      </c>
      <c r="L24" s="24">
        <f>IF(B24="","",N(C24)+N(F24)-N(I24))</f>
        <v/>
      </c>
    </row>
    <row r="25">
      <c r="A25" s="19">
        <f>IF(B25="","",ROW()-5)</f>
        <v/>
      </c>
      <c r="B25" s="20" t="n"/>
      <c r="C25" s="21" t="n"/>
      <c r="D25" s="22" t="n"/>
      <c r="E25" s="23">
        <f>IF(B25="","",N(C25)*N(D25))</f>
        <v/>
      </c>
      <c r="F25" s="21" t="n"/>
      <c r="G25" s="22" t="n"/>
      <c r="H25" s="23">
        <f>IF(OR(B25="",N(C25)+N(F25)=0),"",(E25+N(G25))/(N(C25)+N(F25)))</f>
        <v/>
      </c>
      <c r="I25" s="21" t="n"/>
      <c r="J25" s="23">
        <f>IF(H25="","",ROUND(N(I25)*H25,2))</f>
        <v/>
      </c>
      <c r="K25" s="23">
        <f>IF(J25="","",E25+N(G25)-J25)</f>
        <v/>
      </c>
      <c r="L25" s="24">
        <f>IF(B25="","",N(C25)+N(F25)-N(I25))</f>
        <v/>
      </c>
    </row>
    <row r="26">
      <c r="A26" s="19">
        <f>IF(B26="","",ROW()-5)</f>
        <v/>
      </c>
      <c r="B26" s="20" t="n"/>
      <c r="C26" s="21" t="n"/>
      <c r="D26" s="22" t="n"/>
      <c r="E26" s="23">
        <f>IF(B26="","",N(C26)*N(D26))</f>
        <v/>
      </c>
      <c r="F26" s="21" t="n"/>
      <c r="G26" s="22" t="n"/>
      <c r="H26" s="23">
        <f>IF(OR(B26="",N(C26)+N(F26)=0),"",(E26+N(G26))/(N(C26)+N(F26)))</f>
        <v/>
      </c>
      <c r="I26" s="21" t="n"/>
      <c r="J26" s="23">
        <f>IF(H26="","",ROUND(N(I26)*H26,2))</f>
        <v/>
      </c>
      <c r="K26" s="23">
        <f>IF(J26="","",E26+N(G26)-J26)</f>
        <v/>
      </c>
      <c r="L26" s="24">
        <f>IF(B26="","",N(C26)+N(F26)-N(I26))</f>
        <v/>
      </c>
    </row>
    <row r="27">
      <c r="A27" s="19">
        <f>IF(B27="","",ROW()-5)</f>
        <v/>
      </c>
      <c r="B27" s="20" t="n"/>
      <c r="C27" s="21" t="n"/>
      <c r="D27" s="22" t="n"/>
      <c r="E27" s="23">
        <f>IF(B27="","",N(C27)*N(D27))</f>
        <v/>
      </c>
      <c r="F27" s="21" t="n"/>
      <c r="G27" s="22" t="n"/>
      <c r="H27" s="23">
        <f>IF(OR(B27="",N(C27)+N(F27)=0),"",(E27+N(G27))/(N(C27)+N(F27)))</f>
        <v/>
      </c>
      <c r="I27" s="21" t="n"/>
      <c r="J27" s="23">
        <f>IF(H27="","",ROUND(N(I27)*H27,2))</f>
        <v/>
      </c>
      <c r="K27" s="23">
        <f>IF(J27="","",E27+N(G27)-J27)</f>
        <v/>
      </c>
      <c r="L27" s="24">
        <f>IF(B27="","",N(C27)+N(F27)-N(I27))</f>
        <v/>
      </c>
    </row>
    <row r="28">
      <c r="A28" s="19">
        <f>IF(B28="","",ROW()-5)</f>
        <v/>
      </c>
      <c r="B28" s="20" t="n"/>
      <c r="C28" s="21" t="n"/>
      <c r="D28" s="22" t="n"/>
      <c r="E28" s="23">
        <f>IF(B28="","",N(C28)*N(D28))</f>
        <v/>
      </c>
      <c r="F28" s="21" t="n"/>
      <c r="G28" s="22" t="n"/>
      <c r="H28" s="23">
        <f>IF(OR(B28="",N(C28)+N(F28)=0),"",(E28+N(G28))/(N(C28)+N(F28)))</f>
        <v/>
      </c>
      <c r="I28" s="21" t="n"/>
      <c r="J28" s="23">
        <f>IF(H28="","",ROUND(N(I28)*H28,2))</f>
        <v/>
      </c>
      <c r="K28" s="23">
        <f>IF(J28="","",E28+N(G28)-J28)</f>
        <v/>
      </c>
      <c r="L28" s="24">
        <f>IF(B28="","",N(C28)+N(F28)-N(I28))</f>
        <v/>
      </c>
    </row>
    <row r="29">
      <c r="A29" s="19">
        <f>IF(B29="","",ROW()-5)</f>
        <v/>
      </c>
      <c r="B29" s="20" t="n"/>
      <c r="C29" s="21" t="n"/>
      <c r="D29" s="22" t="n"/>
      <c r="E29" s="23">
        <f>IF(B29="","",N(C29)*N(D29))</f>
        <v/>
      </c>
      <c r="F29" s="21" t="n"/>
      <c r="G29" s="22" t="n"/>
      <c r="H29" s="23">
        <f>IF(OR(B29="",N(C29)+N(F29)=0),"",(E29+N(G29))/(N(C29)+N(F29)))</f>
        <v/>
      </c>
      <c r="I29" s="21" t="n"/>
      <c r="J29" s="23">
        <f>IF(H29="","",ROUND(N(I29)*H29,2))</f>
        <v/>
      </c>
      <c r="K29" s="23">
        <f>IF(J29="","",E29+N(G29)-J29)</f>
        <v/>
      </c>
      <c r="L29" s="24">
        <f>IF(B29="","",N(C29)+N(F29)-N(I29))</f>
        <v/>
      </c>
    </row>
    <row r="30">
      <c r="A30" s="19">
        <f>IF(B30="","",ROW()-5)</f>
        <v/>
      </c>
      <c r="B30" s="20" t="n"/>
      <c r="C30" s="21" t="n"/>
      <c r="D30" s="22" t="n"/>
      <c r="E30" s="23">
        <f>IF(B30="","",N(C30)*N(D30))</f>
        <v/>
      </c>
      <c r="F30" s="21" t="n"/>
      <c r="G30" s="22" t="n"/>
      <c r="H30" s="23">
        <f>IF(OR(B30="",N(C30)+N(F30)=0),"",(E30+N(G30))/(N(C30)+N(F30)))</f>
        <v/>
      </c>
      <c r="I30" s="21" t="n"/>
      <c r="J30" s="23">
        <f>IF(H30="","",ROUND(N(I30)*H30,2))</f>
        <v/>
      </c>
      <c r="K30" s="23">
        <f>IF(J30="","",E30+N(G30)-J30)</f>
        <v/>
      </c>
      <c r="L30" s="24">
        <f>IF(B30="","",N(C30)+N(F30)-N(I30))</f>
        <v/>
      </c>
    </row>
    <row r="31">
      <c r="A31" s="25" t="n"/>
      <c r="B31" s="26" t="inlineStr">
        <is>
          <t>الإجمالي</t>
        </is>
      </c>
      <c r="C31" s="25" t="n"/>
      <c r="D31" s="25" t="n"/>
      <c r="E31" s="27">
        <f>SUM(E6:E30)</f>
        <v/>
      </c>
      <c r="F31" s="25" t="n"/>
      <c r="G31" s="27">
        <f>SUM(G6:G30)</f>
        <v/>
      </c>
      <c r="H31" s="25" t="n"/>
      <c r="I31" s="25" t="n"/>
      <c r="J31" s="27">
        <f>SUM(J6:J30)</f>
        <v/>
      </c>
      <c r="K31" s="27">
        <f>SUM(K6:K30)</f>
        <v/>
      </c>
      <c r="L31" s="2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 ht="30" customHeight="1">
      <c r="A1" s="15" t="inlineStr">
        <is>
          <t>قائمة تكلفة المبيعات ومجمل الربح</t>
        </is>
      </c>
      <c r="B1" s="16" t="n"/>
    </row>
    <row r="4">
      <c r="A4" s="28" t="inlineStr">
        <is>
          <t>بضاعة أول المدة</t>
        </is>
      </c>
      <c r="B4" s="23">
        <f>'الأصناف'!E31</f>
        <v/>
      </c>
    </row>
    <row r="5">
      <c r="A5" s="28" t="inlineStr">
        <is>
          <t>المشتريات</t>
        </is>
      </c>
      <c r="B5" s="23">
        <f>'الأصناف'!G31</f>
        <v/>
      </c>
    </row>
    <row r="6">
      <c r="A6" s="29" t="inlineStr">
        <is>
          <t>يُضاف: مصروفات نقل المشتريات</t>
        </is>
      </c>
      <c r="B6" s="22" t="n">
        <v>6500</v>
      </c>
    </row>
    <row r="7">
      <c r="A7" s="29" t="inlineStr">
        <is>
          <t>يُخصم: مردودات المشتريات</t>
        </is>
      </c>
      <c r="B7" s="22" t="n">
        <v>4200</v>
      </c>
    </row>
    <row r="8">
      <c r="A8" s="29" t="inlineStr">
        <is>
          <t>يُخصم: الخصم المكتسب</t>
        </is>
      </c>
      <c r="B8" s="22" t="n">
        <v>2800</v>
      </c>
    </row>
    <row r="9">
      <c r="A9" s="28" t="inlineStr">
        <is>
          <t>صافي المشتريات</t>
        </is>
      </c>
      <c r="B9" s="23">
        <f>B5+B6-B7-B8</f>
        <v/>
      </c>
    </row>
    <row r="10">
      <c r="A10" s="28" t="inlineStr">
        <is>
          <t>تكلفة البضاعة المتاحة للبيع</t>
        </is>
      </c>
      <c r="B10" s="23">
        <f>B4+B9</f>
        <v/>
      </c>
    </row>
    <row r="11">
      <c r="A11" s="28" t="inlineStr">
        <is>
          <t>يُخصم: بضاعة آخر المدة</t>
        </is>
      </c>
      <c r="B11" s="23">
        <f>'الأصناف'!J31</f>
        <v/>
      </c>
    </row>
    <row r="12">
      <c r="A12" s="29" t="inlineStr">
        <is>
          <t>تكلفة البضاعة المباعة</t>
        </is>
      </c>
      <c r="B12" s="30">
        <f>B10-B11</f>
        <v/>
      </c>
    </row>
    <row r="14">
      <c r="A14" s="29" t="inlineStr">
        <is>
          <t>المبيعات</t>
        </is>
      </c>
      <c r="B14" s="22" t="n">
        <v>820000</v>
      </c>
    </row>
    <row r="15">
      <c r="A15" s="29" t="inlineStr">
        <is>
          <t>يُخصم: مردودات المبيعات</t>
        </is>
      </c>
      <c r="B15" s="22" t="n">
        <v>9500</v>
      </c>
    </row>
    <row r="16">
      <c r="A16" s="28" t="inlineStr">
        <is>
          <t>صافي المبيعات</t>
        </is>
      </c>
      <c r="B16" s="23">
        <f>B14-B15</f>
        <v/>
      </c>
    </row>
    <row r="17">
      <c r="A17" s="29" t="inlineStr">
        <is>
          <t>مجمل الربح</t>
        </is>
      </c>
      <c r="B17" s="30">
        <f>B16-B12</f>
        <v/>
      </c>
    </row>
    <row r="18">
      <c r="A18" s="28" t="inlineStr">
        <is>
          <t>نسبة مجمل الربح</t>
        </is>
      </c>
      <c r="B18" s="31">
        <f>IF(B16=0,"",B17/B16)</f>
        <v/>
      </c>
    </row>
    <row r="19">
      <c r="A19" s="28" t="inlineStr">
        <is>
          <t>معدل دوران المخزون (مرة)</t>
        </is>
      </c>
      <c r="B19" s="32">
        <f>IF((B4+B11)=0,"",B12/((B4+B11)/2))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2026-10-28T12:20:41Z</dcterms:created>
  <dcterms:modified xmlns:dcterms="http://purl.org/dc/terms/" xmlns:xsi="http://www.w3.org/2001/XMLSchema-instance" xsi:type="dcterms:W3CDTF">2026-10-28T12:20:41Z</dcterms:modified>
</cp:coreProperties>
</file>