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مولات" sheetId="3" state="visible" r:id="rId3"/>
  </sheets>
  <definedNames/>
  <calcPr calcId="124519" fullCalcOnLoad="1"/>
</workbook>
</file>

<file path=xl/styles.xml><?xml version="1.0" encoding="utf-8"?>
<styleSheet xmlns="http://schemas.openxmlformats.org/spreadsheetml/2006/main">
  <numFmts count="2">
    <numFmt numFmtId="164" formatCode="#,##0.00;[Red]-#,##0.0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5" fillId="0" borderId="2" applyAlignment="1" pivotButton="0" quotePrefix="0" xfId="0">
      <alignment horizontal="center"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0" fontId="0" fillId="0" borderId="5" pivotButton="0" quotePrefix="0" xfId="0"/>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10"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165" fontId="16" fillId="5" borderId="6" applyAlignment="1" pivotButton="0" quotePrefix="0" xfId="0">
      <alignment horizontal="center" vertical="center"/>
    </xf>
    <xf numFmtId="10" fontId="16" fillId="5" borderId="6" applyAlignment="1" pivotButton="0" quotePrefix="0" xfId="0">
      <alignment horizontal="center" vertical="center"/>
    </xf>
  </cellXfs>
  <cellStyles count="1">
    <cellStyle name="Normal" xfId="0" builtinId="0" hidden="0"/>
  </cellStyles>
  <dxfs count="1">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إجمالي المستحق لكل مندوب</a:t>
            </a:r>
          </a:p>
        </rich>
      </tx>
    </title>
    <plotArea>
      <barChart>
        <barDir val="col"/>
        <grouping val="clustered"/>
        <ser>
          <idx val="0"/>
          <order val="0"/>
          <tx>
            <strRef>
              <f>'العمولات'!H9</f>
            </strRef>
          </tx>
          <spPr>
            <a:solidFill xmlns:a="http://schemas.openxmlformats.org/drawingml/2006/main">
              <a:srgbClr val="14213D"/>
            </a:solidFill>
            <a:ln xmlns:a="http://schemas.openxmlformats.org/drawingml/2006/main">
              <a:solidFill>
                <a:srgbClr val="14213D"/>
              </a:solidFill>
              <a:prstDash val="solid"/>
            </a:ln>
          </spPr>
          <cat>
            <numRef>
              <f>'العمولات'!$B$10:$B$15</f>
            </numRef>
          </cat>
          <val>
            <numRef>
              <f>'العمولات'!$H$10:$H$15</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41</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عمولات مندوبي المبيعات</t>
        </is>
      </c>
    </row>
    <row r="2" ht="4" customHeight="1">
      <c r="A2" s="9" t="n"/>
    </row>
    <row r="4" ht="22" customHeight="1">
      <c r="B4" s="10" t="inlineStr">
        <is>
          <t>فكرة القالب</t>
        </is>
      </c>
    </row>
    <row r="5" ht="34" customHeight="1">
      <c r="A5" s="11" t="inlineStr">
        <is>
          <t>•</t>
        </is>
      </c>
      <c r="B5" s="12" t="inlineStr">
        <is>
          <t>يحسب عمولة كل مندوب بنظام الشرائح التصاعدية (كل جزء من المبيعات بنسبة شريحته)، ونسبة تحقيق المستهدف، ومكافأة ثابتة لمن يحقق المستهدف، وإجمالي المستحق ونسبته الفعلية من المبيعات.</t>
        </is>
      </c>
    </row>
    <row r="6" ht="22" customHeight="1">
      <c r="B6" s="10" t="inlineStr">
        <is>
          <t>خطوات الاستخدام</t>
        </is>
      </c>
    </row>
    <row r="7" ht="18" customHeight="1">
      <c r="A7" s="11" t="inlineStr">
        <is>
          <t>•</t>
        </is>
      </c>
      <c r="B7" s="12" t="inlineStr">
        <is>
          <t>اكتب حدود الشرائح الثلاث ونسبها، ونسبة التحقيق المطلوبة للمكافأة ومبلغها.</t>
        </is>
      </c>
    </row>
    <row r="8" ht="18" customHeight="1">
      <c r="A8" s="11" t="inlineStr">
        <is>
          <t>•</t>
        </is>
      </c>
      <c r="B8" s="12" t="inlineStr">
        <is>
          <t>لكل مندوب: الاسم والمستهدف والمبيعات الفعلية (يفضل المحصّلة فعلًا لتقليل مخاطر الديون).</t>
        </is>
      </c>
    </row>
    <row r="9" ht="22" customHeight="1">
      <c r="B9" s="10" t="inlineStr">
        <is>
          <t>ملاحظات</t>
        </is>
      </c>
    </row>
    <row r="10" ht="34" customHeight="1">
      <c r="A10" s="11" t="inlineStr">
        <is>
          <t>•</t>
        </is>
      </c>
      <c r="B10" s="12" t="inlineStr">
        <is>
          <t>العمولة التصاعدية تحسب كل شريحة بنسبتها فقط، فلا يقفز المبلغ فجأة عند تخطي حد الشريحة. اكتب نظام العمولات في عقد المندوب أو لائحة واضحة، وحدد هل تُحسب على المبيعات أم التحصيل.</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0"/>
  <sheetViews>
    <sheetView showGridLines="0" rightToLeft="1" workbookViewId="0">
      <selection activeCell="A1" sqref="A1"/>
    </sheetView>
  </sheetViews>
  <sheetFormatPr baseColWidth="8" defaultRowHeight="15"/>
  <cols>
    <col width="5" customWidth="1" min="1" max="1"/>
    <col width="22" customWidth="1" min="2" max="2"/>
    <col width="16" customWidth="1" min="3" max="3"/>
    <col width="16" customWidth="1" min="4" max="4"/>
    <col width="12" customWidth="1" min="5" max="5"/>
    <col width="15" customWidth="1" min="6" max="6"/>
    <col width="13" customWidth="1" min="7" max="7"/>
    <col width="15" customWidth="1" min="8" max="8"/>
    <col width="12" customWidth="1" min="9" max="9"/>
  </cols>
  <sheetData>
    <row r="1" ht="30" customHeight="1">
      <c r="A1" s="15" t="inlineStr">
        <is>
          <t>كشف عمولات المندوبين</t>
        </is>
      </c>
      <c r="B1" s="16" t="n"/>
      <c r="C1" s="16" t="n"/>
      <c r="D1" s="16" t="n"/>
      <c r="E1" s="16" t="n"/>
      <c r="F1" s="16" t="n"/>
      <c r="G1" s="16" t="n"/>
      <c r="H1" s="16" t="n"/>
      <c r="I1" s="16" t="n"/>
    </row>
    <row r="2" ht="30" customHeight="1">
      <c r="A2" s="17" t="inlineStr">
        <is>
          <t>العمولة بالشرائح التصاعدية + مكافأة تحقيق المستهدف.</t>
        </is>
      </c>
    </row>
    <row r="4" ht="30" customHeight="1">
      <c r="A4" s="18" t="inlineStr"/>
      <c r="B4" s="18" t="inlineStr">
        <is>
          <t>الشريحة</t>
        </is>
      </c>
      <c r="C4" s="18" t="inlineStr">
        <is>
          <t>تبدأ من مبيعات</t>
        </is>
      </c>
      <c r="D4" s="18" t="inlineStr">
        <is>
          <t>النسبة</t>
        </is>
      </c>
    </row>
    <row r="5">
      <c r="B5" s="19" t="inlineStr">
        <is>
          <t>الأولى</t>
        </is>
      </c>
      <c r="C5" s="20" t="n">
        <v>0</v>
      </c>
      <c r="D5" s="21" t="n">
        <v>0.02</v>
      </c>
      <c r="F5" s="22" t="inlineStr">
        <is>
          <t>نسبة التحقيق للمكافأة</t>
        </is>
      </c>
      <c r="G5" s="23" t="n"/>
      <c r="H5" s="21" t="n">
        <v>1</v>
      </c>
    </row>
    <row r="6">
      <c r="B6" s="19" t="inlineStr">
        <is>
          <t>الثانية</t>
        </is>
      </c>
      <c r="C6" s="20" t="n">
        <v>100000</v>
      </c>
      <c r="D6" s="21" t="n">
        <v>0.035</v>
      </c>
      <c r="F6" s="22" t="inlineStr">
        <is>
          <t>مبلغ المكافأة</t>
        </is>
      </c>
      <c r="G6" s="23" t="n"/>
      <c r="H6" s="20" t="n">
        <v>2500</v>
      </c>
    </row>
    <row r="7">
      <c r="B7" s="19" t="inlineStr">
        <is>
          <t>الثالثة</t>
        </is>
      </c>
      <c r="C7" s="20" t="n">
        <v>250000</v>
      </c>
      <c r="D7" s="21" t="n">
        <v>0.05</v>
      </c>
    </row>
    <row r="9" ht="30" customHeight="1">
      <c r="A9" s="18" t="inlineStr">
        <is>
          <t>م</t>
        </is>
      </c>
      <c r="B9" s="18" t="inlineStr">
        <is>
          <t>المندوب</t>
        </is>
      </c>
      <c r="C9" s="18" t="inlineStr">
        <is>
          <t>المستهدف</t>
        </is>
      </c>
      <c r="D9" s="18" t="inlineStr">
        <is>
          <t>المبيعات</t>
        </is>
      </c>
      <c r="E9" s="18" t="inlineStr">
        <is>
          <t>نسبة التحقيق</t>
        </is>
      </c>
      <c r="F9" s="18" t="inlineStr">
        <is>
          <t>العمولة</t>
        </is>
      </c>
      <c r="G9" s="18" t="inlineStr">
        <is>
          <t>المكافأة</t>
        </is>
      </c>
      <c r="H9" s="18" t="inlineStr">
        <is>
          <t>إجمالي المستحق</t>
        </is>
      </c>
      <c r="I9" s="18" t="inlineStr">
        <is>
          <t>النسبة الفعلية</t>
        </is>
      </c>
    </row>
    <row r="10">
      <c r="A10" s="24">
        <f>IF(B10="","",ROW()-9)</f>
        <v/>
      </c>
      <c r="B10" s="25" t="inlineStr">
        <is>
          <t>عمرو حسن</t>
        </is>
      </c>
      <c r="C10" s="20" t="n">
        <v>250000</v>
      </c>
      <c r="D10" s="20" t="n">
        <v>312400</v>
      </c>
      <c r="E10" s="26">
        <f>IF(OR(B10="",N(C10)=0),"",D10/C10)</f>
        <v/>
      </c>
      <c r="F10" s="27">
        <f>IF(B10="","",ROUND(MAX(0,MIN(N(D10),$C$6)-$C$5)*$D$5+MAX(0,MIN(N(D10),$C$7)-$C$6)*$D$6+MAX(0,N(D10)-$C$7)*$D$7,2))</f>
        <v/>
      </c>
      <c r="G10" s="27">
        <f>IF(E10="","",IF(E10&gt;=$H$5,$H$6,0))</f>
        <v/>
      </c>
      <c r="H10" s="27">
        <f>IF(B10="","",F10+N(G10))</f>
        <v/>
      </c>
      <c r="I10" s="28">
        <f>IF(OR(B10="",N(D10)=0),"",H10/D10)</f>
        <v/>
      </c>
    </row>
    <row r="11">
      <c r="A11" s="24">
        <f>IF(B11="","",ROW()-9)</f>
        <v/>
      </c>
      <c r="B11" s="25" t="inlineStr">
        <is>
          <t>دينا كمال</t>
        </is>
      </c>
      <c r="C11" s="20" t="n">
        <v>200000</v>
      </c>
      <c r="D11" s="20" t="n">
        <v>184500</v>
      </c>
      <c r="E11" s="26">
        <f>IF(OR(B11="",N(C11)=0),"",D11/C11)</f>
        <v/>
      </c>
      <c r="F11" s="27">
        <f>IF(B11="","",ROUND(MAX(0,MIN(N(D11),$C$6)-$C$5)*$D$5+MAX(0,MIN(N(D11),$C$7)-$C$6)*$D$6+MAX(0,N(D11)-$C$7)*$D$7,2))</f>
        <v/>
      </c>
      <c r="G11" s="27">
        <f>IF(E11="","",IF(E11&gt;=$H$5,$H$6,0))</f>
        <v/>
      </c>
      <c r="H11" s="27">
        <f>IF(B11="","",F11+N(G11))</f>
        <v/>
      </c>
      <c r="I11" s="28">
        <f>IF(OR(B11="",N(D11)=0),"",H11/D11)</f>
        <v/>
      </c>
    </row>
    <row r="12">
      <c r="A12" s="24">
        <f>IF(B12="","",ROW()-9)</f>
        <v/>
      </c>
      <c r="B12" s="25" t="inlineStr">
        <is>
          <t>مصطفى رجب</t>
        </is>
      </c>
      <c r="C12" s="20" t="n">
        <v>150000</v>
      </c>
      <c r="D12" s="20" t="n">
        <v>162000</v>
      </c>
      <c r="E12" s="26">
        <f>IF(OR(B12="",N(C12)=0),"",D12/C12)</f>
        <v/>
      </c>
      <c r="F12" s="27">
        <f>IF(B12="","",ROUND(MAX(0,MIN(N(D12),$C$6)-$C$5)*$D$5+MAX(0,MIN(N(D12),$C$7)-$C$6)*$D$6+MAX(0,N(D12)-$C$7)*$D$7,2))</f>
        <v/>
      </c>
      <c r="G12" s="27">
        <f>IF(E12="","",IF(E12&gt;=$H$5,$H$6,0))</f>
        <v/>
      </c>
      <c r="H12" s="27">
        <f>IF(B12="","",F12+N(G12))</f>
        <v/>
      </c>
      <c r="I12" s="28">
        <f>IF(OR(B12="",N(D12)=0),"",H12/D12)</f>
        <v/>
      </c>
    </row>
    <row r="13">
      <c r="A13" s="24">
        <f>IF(B13="","",ROW()-9)</f>
        <v/>
      </c>
      <c r="B13" s="25" t="inlineStr">
        <is>
          <t>ريم شوقي</t>
        </is>
      </c>
      <c r="C13" s="20" t="n">
        <v>300000</v>
      </c>
      <c r="D13" s="20" t="n">
        <v>276800</v>
      </c>
      <c r="E13" s="26">
        <f>IF(OR(B13="",N(C13)=0),"",D13/C13)</f>
        <v/>
      </c>
      <c r="F13" s="27">
        <f>IF(B13="","",ROUND(MAX(0,MIN(N(D13),$C$6)-$C$5)*$D$5+MAX(0,MIN(N(D13),$C$7)-$C$6)*$D$6+MAX(0,N(D13)-$C$7)*$D$7,2))</f>
        <v/>
      </c>
      <c r="G13" s="27">
        <f>IF(E13="","",IF(E13&gt;=$H$5,$H$6,0))</f>
        <v/>
      </c>
      <c r="H13" s="27">
        <f>IF(B13="","",F13+N(G13))</f>
        <v/>
      </c>
      <c r="I13" s="28">
        <f>IF(OR(B13="",N(D13)=0),"",H13/D13)</f>
        <v/>
      </c>
    </row>
    <row r="14">
      <c r="A14" s="24">
        <f>IF(B14="","",ROW()-9)</f>
        <v/>
      </c>
      <c r="B14" s="25" t="inlineStr">
        <is>
          <t>طارق نبيل</t>
        </is>
      </c>
      <c r="C14" s="20" t="n">
        <v>120000</v>
      </c>
      <c r="D14" s="20" t="n">
        <v>95300</v>
      </c>
      <c r="E14" s="26">
        <f>IF(OR(B14="",N(C14)=0),"",D14/C14)</f>
        <v/>
      </c>
      <c r="F14" s="27">
        <f>IF(B14="","",ROUND(MAX(0,MIN(N(D14),$C$6)-$C$5)*$D$5+MAX(0,MIN(N(D14),$C$7)-$C$6)*$D$6+MAX(0,N(D14)-$C$7)*$D$7,2))</f>
        <v/>
      </c>
      <c r="G14" s="27">
        <f>IF(E14="","",IF(E14&gt;=$H$5,$H$6,0))</f>
        <v/>
      </c>
      <c r="H14" s="27">
        <f>IF(B14="","",F14+N(G14))</f>
        <v/>
      </c>
      <c r="I14" s="28">
        <f>IF(OR(B14="",N(D14)=0),"",H14/D14)</f>
        <v/>
      </c>
    </row>
    <row r="15">
      <c r="A15" s="24">
        <f>IF(B15="","",ROW()-9)</f>
        <v/>
      </c>
      <c r="B15" s="25" t="inlineStr">
        <is>
          <t>إيمان فتحي</t>
        </is>
      </c>
      <c r="C15" s="20" t="n">
        <v>180000</v>
      </c>
      <c r="D15" s="20" t="n">
        <v>201750</v>
      </c>
      <c r="E15" s="26">
        <f>IF(OR(B15="",N(C15)=0),"",D15/C15)</f>
        <v/>
      </c>
      <c r="F15" s="27">
        <f>IF(B15="","",ROUND(MAX(0,MIN(N(D15),$C$6)-$C$5)*$D$5+MAX(0,MIN(N(D15),$C$7)-$C$6)*$D$6+MAX(0,N(D15)-$C$7)*$D$7,2))</f>
        <v/>
      </c>
      <c r="G15" s="27">
        <f>IF(E15="","",IF(E15&gt;=$H$5,$H$6,0))</f>
        <v/>
      </c>
      <c r="H15" s="27">
        <f>IF(B15="","",F15+N(G15))</f>
        <v/>
      </c>
      <c r="I15" s="28">
        <f>IF(OR(B15="",N(D15)=0),"",H15/D15)</f>
        <v/>
      </c>
    </row>
    <row r="16">
      <c r="A16" s="24">
        <f>IF(B16="","",ROW()-9)</f>
        <v/>
      </c>
      <c r="B16" s="25" t="n"/>
      <c r="C16" s="20" t="n"/>
      <c r="D16" s="20" t="n"/>
      <c r="E16" s="26">
        <f>IF(OR(B16="",N(C16)=0),"",D16/C16)</f>
        <v/>
      </c>
      <c r="F16" s="27">
        <f>IF(B16="","",ROUND(MAX(0,MIN(N(D16),$C$6)-$C$5)*$D$5+MAX(0,MIN(N(D16),$C$7)-$C$6)*$D$6+MAX(0,N(D16)-$C$7)*$D$7,2))</f>
        <v/>
      </c>
      <c r="G16" s="27">
        <f>IF(E16="","",IF(E16&gt;=$H$5,$H$6,0))</f>
        <v/>
      </c>
      <c r="H16" s="27">
        <f>IF(B16="","",F16+N(G16))</f>
        <v/>
      </c>
      <c r="I16" s="28">
        <f>IF(OR(B16="",N(D16)=0),"",H16/D16)</f>
        <v/>
      </c>
    </row>
    <row r="17">
      <c r="A17" s="24">
        <f>IF(B17="","",ROW()-9)</f>
        <v/>
      </c>
      <c r="B17" s="25" t="n"/>
      <c r="C17" s="20" t="n"/>
      <c r="D17" s="20" t="n"/>
      <c r="E17" s="26">
        <f>IF(OR(B17="",N(C17)=0),"",D17/C17)</f>
        <v/>
      </c>
      <c r="F17" s="27">
        <f>IF(B17="","",ROUND(MAX(0,MIN(N(D17),$C$6)-$C$5)*$D$5+MAX(0,MIN(N(D17),$C$7)-$C$6)*$D$6+MAX(0,N(D17)-$C$7)*$D$7,2))</f>
        <v/>
      </c>
      <c r="G17" s="27">
        <f>IF(E17="","",IF(E17&gt;=$H$5,$H$6,0))</f>
        <v/>
      </c>
      <c r="H17" s="27">
        <f>IF(B17="","",F17+N(G17))</f>
        <v/>
      </c>
      <c r="I17" s="28">
        <f>IF(OR(B17="",N(D17)=0),"",H17/D17)</f>
        <v/>
      </c>
    </row>
    <row r="18">
      <c r="A18" s="24">
        <f>IF(B18="","",ROW()-9)</f>
        <v/>
      </c>
      <c r="B18" s="25" t="n"/>
      <c r="C18" s="20" t="n"/>
      <c r="D18" s="20" t="n"/>
      <c r="E18" s="26">
        <f>IF(OR(B18="",N(C18)=0),"",D18/C18)</f>
        <v/>
      </c>
      <c r="F18" s="27">
        <f>IF(B18="","",ROUND(MAX(0,MIN(N(D18),$C$6)-$C$5)*$D$5+MAX(0,MIN(N(D18),$C$7)-$C$6)*$D$6+MAX(0,N(D18)-$C$7)*$D$7,2))</f>
        <v/>
      </c>
      <c r="G18" s="27">
        <f>IF(E18="","",IF(E18&gt;=$H$5,$H$6,0))</f>
        <v/>
      </c>
      <c r="H18" s="27">
        <f>IF(B18="","",F18+N(G18))</f>
        <v/>
      </c>
      <c r="I18" s="28">
        <f>IF(OR(B18="",N(D18)=0),"",H18/D18)</f>
        <v/>
      </c>
    </row>
    <row r="19">
      <c r="A19" s="24">
        <f>IF(B19="","",ROW()-9)</f>
        <v/>
      </c>
      <c r="B19" s="25" t="n"/>
      <c r="C19" s="20" t="n"/>
      <c r="D19" s="20" t="n"/>
      <c r="E19" s="26">
        <f>IF(OR(B19="",N(C19)=0),"",D19/C19)</f>
        <v/>
      </c>
      <c r="F19" s="27">
        <f>IF(B19="","",ROUND(MAX(0,MIN(N(D19),$C$6)-$C$5)*$D$5+MAX(0,MIN(N(D19),$C$7)-$C$6)*$D$6+MAX(0,N(D19)-$C$7)*$D$7,2))</f>
        <v/>
      </c>
      <c r="G19" s="27">
        <f>IF(E19="","",IF(E19&gt;=$H$5,$H$6,0))</f>
        <v/>
      </c>
      <c r="H19" s="27">
        <f>IF(B19="","",F19+N(G19))</f>
        <v/>
      </c>
      <c r="I19" s="28">
        <f>IF(OR(B19="",N(D19)=0),"",H19/D19)</f>
        <v/>
      </c>
    </row>
    <row r="20">
      <c r="A20" s="24">
        <f>IF(B20="","",ROW()-9)</f>
        <v/>
      </c>
      <c r="B20" s="25" t="n"/>
      <c r="C20" s="20" t="n"/>
      <c r="D20" s="20" t="n"/>
      <c r="E20" s="26">
        <f>IF(OR(B20="",N(C20)=0),"",D20/C20)</f>
        <v/>
      </c>
      <c r="F20" s="27">
        <f>IF(B20="","",ROUND(MAX(0,MIN(N(D20),$C$6)-$C$5)*$D$5+MAX(0,MIN(N(D20),$C$7)-$C$6)*$D$6+MAX(0,N(D20)-$C$7)*$D$7,2))</f>
        <v/>
      </c>
      <c r="G20" s="27">
        <f>IF(E20="","",IF(E20&gt;=$H$5,$H$6,0))</f>
        <v/>
      </c>
      <c r="H20" s="27">
        <f>IF(B20="","",F20+N(G20))</f>
        <v/>
      </c>
      <c r="I20" s="28">
        <f>IF(OR(B20="",N(D20)=0),"",H20/D20)</f>
        <v/>
      </c>
    </row>
    <row r="21">
      <c r="A21" s="24">
        <f>IF(B21="","",ROW()-9)</f>
        <v/>
      </c>
      <c r="B21" s="25" t="n"/>
      <c r="C21" s="20" t="n"/>
      <c r="D21" s="20" t="n"/>
      <c r="E21" s="26">
        <f>IF(OR(B21="",N(C21)=0),"",D21/C21)</f>
        <v/>
      </c>
      <c r="F21" s="27">
        <f>IF(B21="","",ROUND(MAX(0,MIN(N(D21),$C$6)-$C$5)*$D$5+MAX(0,MIN(N(D21),$C$7)-$C$6)*$D$6+MAX(0,N(D21)-$C$7)*$D$7,2))</f>
        <v/>
      </c>
      <c r="G21" s="27">
        <f>IF(E21="","",IF(E21&gt;=$H$5,$H$6,0))</f>
        <v/>
      </c>
      <c r="H21" s="27">
        <f>IF(B21="","",F21+N(G21))</f>
        <v/>
      </c>
      <c r="I21" s="28">
        <f>IF(OR(B21="",N(D21)=0),"",H21/D21)</f>
        <v/>
      </c>
    </row>
    <row r="22">
      <c r="A22" s="24">
        <f>IF(B22="","",ROW()-9)</f>
        <v/>
      </c>
      <c r="B22" s="25" t="n"/>
      <c r="C22" s="20" t="n"/>
      <c r="D22" s="20" t="n"/>
      <c r="E22" s="26">
        <f>IF(OR(B22="",N(C22)=0),"",D22/C22)</f>
        <v/>
      </c>
      <c r="F22" s="27">
        <f>IF(B22="","",ROUND(MAX(0,MIN(N(D22),$C$6)-$C$5)*$D$5+MAX(0,MIN(N(D22),$C$7)-$C$6)*$D$6+MAX(0,N(D22)-$C$7)*$D$7,2))</f>
        <v/>
      </c>
      <c r="G22" s="27">
        <f>IF(E22="","",IF(E22&gt;=$H$5,$H$6,0))</f>
        <v/>
      </c>
      <c r="H22" s="27">
        <f>IF(B22="","",F22+N(G22))</f>
        <v/>
      </c>
      <c r="I22" s="28">
        <f>IF(OR(B22="",N(D22)=0),"",H22/D22)</f>
        <v/>
      </c>
    </row>
    <row r="23">
      <c r="A23" s="24">
        <f>IF(B23="","",ROW()-9)</f>
        <v/>
      </c>
      <c r="B23" s="25" t="n"/>
      <c r="C23" s="20" t="n"/>
      <c r="D23" s="20" t="n"/>
      <c r="E23" s="26">
        <f>IF(OR(B23="",N(C23)=0),"",D23/C23)</f>
        <v/>
      </c>
      <c r="F23" s="27">
        <f>IF(B23="","",ROUND(MAX(0,MIN(N(D23),$C$6)-$C$5)*$D$5+MAX(0,MIN(N(D23),$C$7)-$C$6)*$D$6+MAX(0,N(D23)-$C$7)*$D$7,2))</f>
        <v/>
      </c>
      <c r="G23" s="27">
        <f>IF(E23="","",IF(E23&gt;=$H$5,$H$6,0))</f>
        <v/>
      </c>
      <c r="H23" s="27">
        <f>IF(B23="","",F23+N(G23))</f>
        <v/>
      </c>
      <c r="I23" s="28">
        <f>IF(OR(B23="",N(D23)=0),"",H23/D23)</f>
        <v/>
      </c>
    </row>
    <row r="24">
      <c r="A24" s="24">
        <f>IF(B24="","",ROW()-9)</f>
        <v/>
      </c>
      <c r="B24" s="25" t="n"/>
      <c r="C24" s="20" t="n"/>
      <c r="D24" s="20" t="n"/>
      <c r="E24" s="26">
        <f>IF(OR(B24="",N(C24)=0),"",D24/C24)</f>
        <v/>
      </c>
      <c r="F24" s="27">
        <f>IF(B24="","",ROUND(MAX(0,MIN(N(D24),$C$6)-$C$5)*$D$5+MAX(0,MIN(N(D24),$C$7)-$C$6)*$D$6+MAX(0,N(D24)-$C$7)*$D$7,2))</f>
        <v/>
      </c>
      <c r="G24" s="27">
        <f>IF(E24="","",IF(E24&gt;=$H$5,$H$6,0))</f>
        <v/>
      </c>
      <c r="H24" s="27">
        <f>IF(B24="","",F24+N(G24))</f>
        <v/>
      </c>
      <c r="I24" s="28">
        <f>IF(OR(B24="",N(D24)=0),"",H24/D24)</f>
        <v/>
      </c>
    </row>
    <row r="25">
      <c r="A25" s="24">
        <f>IF(B25="","",ROW()-9)</f>
        <v/>
      </c>
      <c r="B25" s="25" t="n"/>
      <c r="C25" s="20" t="n"/>
      <c r="D25" s="20" t="n"/>
      <c r="E25" s="26">
        <f>IF(OR(B25="",N(C25)=0),"",D25/C25)</f>
        <v/>
      </c>
      <c r="F25" s="27">
        <f>IF(B25="","",ROUND(MAX(0,MIN(N(D25),$C$6)-$C$5)*$D$5+MAX(0,MIN(N(D25),$C$7)-$C$6)*$D$6+MAX(0,N(D25)-$C$7)*$D$7,2))</f>
        <v/>
      </c>
      <c r="G25" s="27">
        <f>IF(E25="","",IF(E25&gt;=$H$5,$H$6,0))</f>
        <v/>
      </c>
      <c r="H25" s="27">
        <f>IF(B25="","",F25+N(G25))</f>
        <v/>
      </c>
      <c r="I25" s="28">
        <f>IF(OR(B25="",N(D25)=0),"",H25/D25)</f>
        <v/>
      </c>
    </row>
    <row r="26">
      <c r="A26" s="24">
        <f>IF(B26="","",ROW()-9)</f>
        <v/>
      </c>
      <c r="B26" s="25" t="n"/>
      <c r="C26" s="20" t="n"/>
      <c r="D26" s="20" t="n"/>
      <c r="E26" s="26">
        <f>IF(OR(B26="",N(C26)=0),"",D26/C26)</f>
        <v/>
      </c>
      <c r="F26" s="27">
        <f>IF(B26="","",ROUND(MAX(0,MIN(N(D26),$C$6)-$C$5)*$D$5+MAX(0,MIN(N(D26),$C$7)-$C$6)*$D$6+MAX(0,N(D26)-$C$7)*$D$7,2))</f>
        <v/>
      </c>
      <c r="G26" s="27">
        <f>IF(E26="","",IF(E26&gt;=$H$5,$H$6,0))</f>
        <v/>
      </c>
      <c r="H26" s="27">
        <f>IF(B26="","",F26+N(G26))</f>
        <v/>
      </c>
      <c r="I26" s="28">
        <f>IF(OR(B26="",N(D26)=0),"",H26/D26)</f>
        <v/>
      </c>
    </row>
    <row r="27">
      <c r="A27" s="24">
        <f>IF(B27="","",ROW()-9)</f>
        <v/>
      </c>
      <c r="B27" s="25" t="n"/>
      <c r="C27" s="20" t="n"/>
      <c r="D27" s="20" t="n"/>
      <c r="E27" s="26">
        <f>IF(OR(B27="",N(C27)=0),"",D27/C27)</f>
        <v/>
      </c>
      <c r="F27" s="27">
        <f>IF(B27="","",ROUND(MAX(0,MIN(N(D27),$C$6)-$C$5)*$D$5+MAX(0,MIN(N(D27),$C$7)-$C$6)*$D$6+MAX(0,N(D27)-$C$7)*$D$7,2))</f>
        <v/>
      </c>
      <c r="G27" s="27">
        <f>IF(E27="","",IF(E27&gt;=$H$5,$H$6,0))</f>
        <v/>
      </c>
      <c r="H27" s="27">
        <f>IF(B27="","",F27+N(G27))</f>
        <v/>
      </c>
      <c r="I27" s="28">
        <f>IF(OR(B27="",N(D27)=0),"",H27/D27)</f>
        <v/>
      </c>
    </row>
    <row r="28">
      <c r="A28" s="24">
        <f>IF(B28="","",ROW()-9)</f>
        <v/>
      </c>
      <c r="B28" s="25" t="n"/>
      <c r="C28" s="20" t="n"/>
      <c r="D28" s="20" t="n"/>
      <c r="E28" s="26">
        <f>IF(OR(B28="",N(C28)=0),"",D28/C28)</f>
        <v/>
      </c>
      <c r="F28" s="27">
        <f>IF(B28="","",ROUND(MAX(0,MIN(N(D28),$C$6)-$C$5)*$D$5+MAX(0,MIN(N(D28),$C$7)-$C$6)*$D$6+MAX(0,N(D28)-$C$7)*$D$7,2))</f>
        <v/>
      </c>
      <c r="G28" s="27">
        <f>IF(E28="","",IF(E28&gt;=$H$5,$H$6,0))</f>
        <v/>
      </c>
      <c r="H28" s="27">
        <f>IF(B28="","",F28+N(G28))</f>
        <v/>
      </c>
      <c r="I28" s="28">
        <f>IF(OR(B28="",N(D28)=0),"",H28/D28)</f>
        <v/>
      </c>
    </row>
    <row r="29">
      <c r="A29" s="24">
        <f>IF(B29="","",ROW()-9)</f>
        <v/>
      </c>
      <c r="B29" s="25" t="n"/>
      <c r="C29" s="20" t="n"/>
      <c r="D29" s="20" t="n"/>
      <c r="E29" s="26">
        <f>IF(OR(B29="",N(C29)=0),"",D29/C29)</f>
        <v/>
      </c>
      <c r="F29" s="27">
        <f>IF(B29="","",ROUND(MAX(0,MIN(N(D29),$C$6)-$C$5)*$D$5+MAX(0,MIN(N(D29),$C$7)-$C$6)*$D$6+MAX(0,N(D29)-$C$7)*$D$7,2))</f>
        <v/>
      </c>
      <c r="G29" s="27">
        <f>IF(E29="","",IF(E29&gt;=$H$5,$H$6,0))</f>
        <v/>
      </c>
      <c r="H29" s="27">
        <f>IF(B29="","",F29+N(G29))</f>
        <v/>
      </c>
      <c r="I29" s="28">
        <f>IF(OR(B29="",N(D29)=0),"",H29/D29)</f>
        <v/>
      </c>
    </row>
    <row r="30">
      <c r="A30" s="24">
        <f>IF(B30="","",ROW()-9)</f>
        <v/>
      </c>
      <c r="B30" s="25" t="n"/>
      <c r="C30" s="20" t="n"/>
      <c r="D30" s="20" t="n"/>
      <c r="E30" s="26">
        <f>IF(OR(B30="",N(C30)=0),"",D30/C30)</f>
        <v/>
      </c>
      <c r="F30" s="27">
        <f>IF(B30="","",ROUND(MAX(0,MIN(N(D30),$C$6)-$C$5)*$D$5+MAX(0,MIN(N(D30),$C$7)-$C$6)*$D$6+MAX(0,N(D30)-$C$7)*$D$7,2))</f>
        <v/>
      </c>
      <c r="G30" s="27">
        <f>IF(E30="","",IF(E30&gt;=$H$5,$H$6,0))</f>
        <v/>
      </c>
      <c r="H30" s="27">
        <f>IF(B30="","",F30+N(G30))</f>
        <v/>
      </c>
      <c r="I30" s="28">
        <f>IF(OR(B30="",N(D30)=0),"",H30/D30)</f>
        <v/>
      </c>
    </row>
    <row r="31">
      <c r="A31" s="24">
        <f>IF(B31="","",ROW()-9)</f>
        <v/>
      </c>
      <c r="B31" s="25" t="n"/>
      <c r="C31" s="20" t="n"/>
      <c r="D31" s="20" t="n"/>
      <c r="E31" s="26">
        <f>IF(OR(B31="",N(C31)=0),"",D31/C31)</f>
        <v/>
      </c>
      <c r="F31" s="27">
        <f>IF(B31="","",ROUND(MAX(0,MIN(N(D31),$C$6)-$C$5)*$D$5+MAX(0,MIN(N(D31),$C$7)-$C$6)*$D$6+MAX(0,N(D31)-$C$7)*$D$7,2))</f>
        <v/>
      </c>
      <c r="G31" s="27">
        <f>IF(E31="","",IF(E31&gt;=$H$5,$H$6,0))</f>
        <v/>
      </c>
      <c r="H31" s="27">
        <f>IF(B31="","",F31+N(G31))</f>
        <v/>
      </c>
      <c r="I31" s="28">
        <f>IF(OR(B31="",N(D31)=0),"",H31/D31)</f>
        <v/>
      </c>
    </row>
    <row r="32">
      <c r="A32" s="24">
        <f>IF(B32="","",ROW()-9)</f>
        <v/>
      </c>
      <c r="B32" s="25" t="n"/>
      <c r="C32" s="20" t="n"/>
      <c r="D32" s="20" t="n"/>
      <c r="E32" s="26">
        <f>IF(OR(B32="",N(C32)=0),"",D32/C32)</f>
        <v/>
      </c>
      <c r="F32" s="27">
        <f>IF(B32="","",ROUND(MAX(0,MIN(N(D32),$C$6)-$C$5)*$D$5+MAX(0,MIN(N(D32),$C$7)-$C$6)*$D$6+MAX(0,N(D32)-$C$7)*$D$7,2))</f>
        <v/>
      </c>
      <c r="G32" s="27">
        <f>IF(E32="","",IF(E32&gt;=$H$5,$H$6,0))</f>
        <v/>
      </c>
      <c r="H32" s="27">
        <f>IF(B32="","",F32+N(G32))</f>
        <v/>
      </c>
      <c r="I32" s="28">
        <f>IF(OR(B32="",N(D32)=0),"",H32/D32)</f>
        <v/>
      </c>
    </row>
    <row r="33">
      <c r="A33" s="24">
        <f>IF(B33="","",ROW()-9)</f>
        <v/>
      </c>
      <c r="B33" s="25" t="n"/>
      <c r="C33" s="20" t="n"/>
      <c r="D33" s="20" t="n"/>
      <c r="E33" s="26">
        <f>IF(OR(B33="",N(C33)=0),"",D33/C33)</f>
        <v/>
      </c>
      <c r="F33" s="27">
        <f>IF(B33="","",ROUND(MAX(0,MIN(N(D33),$C$6)-$C$5)*$D$5+MAX(0,MIN(N(D33),$C$7)-$C$6)*$D$6+MAX(0,N(D33)-$C$7)*$D$7,2))</f>
        <v/>
      </c>
      <c r="G33" s="27">
        <f>IF(E33="","",IF(E33&gt;=$H$5,$H$6,0))</f>
        <v/>
      </c>
      <c r="H33" s="27">
        <f>IF(B33="","",F33+N(G33))</f>
        <v/>
      </c>
      <c r="I33" s="28">
        <f>IF(OR(B33="",N(D33)=0),"",H33/D33)</f>
        <v/>
      </c>
    </row>
    <row r="34">
      <c r="A34" s="24">
        <f>IF(B34="","",ROW()-9)</f>
        <v/>
      </c>
      <c r="B34" s="25" t="n"/>
      <c r="C34" s="20" t="n"/>
      <c r="D34" s="20" t="n"/>
      <c r="E34" s="26">
        <f>IF(OR(B34="",N(C34)=0),"",D34/C34)</f>
        <v/>
      </c>
      <c r="F34" s="27">
        <f>IF(B34="","",ROUND(MAX(0,MIN(N(D34),$C$6)-$C$5)*$D$5+MAX(0,MIN(N(D34),$C$7)-$C$6)*$D$6+MAX(0,N(D34)-$C$7)*$D$7,2))</f>
        <v/>
      </c>
      <c r="G34" s="27">
        <f>IF(E34="","",IF(E34&gt;=$H$5,$H$6,0))</f>
        <v/>
      </c>
      <c r="H34" s="27">
        <f>IF(B34="","",F34+N(G34))</f>
        <v/>
      </c>
      <c r="I34" s="28">
        <f>IF(OR(B34="",N(D34)=0),"",H34/D34)</f>
        <v/>
      </c>
    </row>
    <row r="35">
      <c r="A35" s="24">
        <f>IF(B35="","",ROW()-9)</f>
        <v/>
      </c>
      <c r="B35" s="25" t="n"/>
      <c r="C35" s="20" t="n"/>
      <c r="D35" s="20" t="n"/>
      <c r="E35" s="26">
        <f>IF(OR(B35="",N(C35)=0),"",D35/C35)</f>
        <v/>
      </c>
      <c r="F35" s="27">
        <f>IF(B35="","",ROUND(MAX(0,MIN(N(D35),$C$6)-$C$5)*$D$5+MAX(0,MIN(N(D35),$C$7)-$C$6)*$D$6+MAX(0,N(D35)-$C$7)*$D$7,2))</f>
        <v/>
      </c>
      <c r="G35" s="27">
        <f>IF(E35="","",IF(E35&gt;=$H$5,$H$6,0))</f>
        <v/>
      </c>
      <c r="H35" s="27">
        <f>IF(B35="","",F35+N(G35))</f>
        <v/>
      </c>
      <c r="I35" s="28">
        <f>IF(OR(B35="",N(D35)=0),"",H35/D35)</f>
        <v/>
      </c>
    </row>
    <row r="36">
      <c r="A36" s="24">
        <f>IF(B36="","",ROW()-9)</f>
        <v/>
      </c>
      <c r="B36" s="25" t="n"/>
      <c r="C36" s="20" t="n"/>
      <c r="D36" s="20" t="n"/>
      <c r="E36" s="26">
        <f>IF(OR(B36="",N(C36)=0),"",D36/C36)</f>
        <v/>
      </c>
      <c r="F36" s="27">
        <f>IF(B36="","",ROUND(MAX(0,MIN(N(D36),$C$6)-$C$5)*$D$5+MAX(0,MIN(N(D36),$C$7)-$C$6)*$D$6+MAX(0,N(D36)-$C$7)*$D$7,2))</f>
        <v/>
      </c>
      <c r="G36" s="27">
        <f>IF(E36="","",IF(E36&gt;=$H$5,$H$6,0))</f>
        <v/>
      </c>
      <c r="H36" s="27">
        <f>IF(B36="","",F36+N(G36))</f>
        <v/>
      </c>
      <c r="I36" s="28">
        <f>IF(OR(B36="",N(D36)=0),"",H36/D36)</f>
        <v/>
      </c>
    </row>
    <row r="37">
      <c r="A37" s="24">
        <f>IF(B37="","",ROW()-9)</f>
        <v/>
      </c>
      <c r="B37" s="25" t="n"/>
      <c r="C37" s="20" t="n"/>
      <c r="D37" s="20" t="n"/>
      <c r="E37" s="26">
        <f>IF(OR(B37="",N(C37)=0),"",D37/C37)</f>
        <v/>
      </c>
      <c r="F37" s="27">
        <f>IF(B37="","",ROUND(MAX(0,MIN(N(D37),$C$6)-$C$5)*$D$5+MAX(0,MIN(N(D37),$C$7)-$C$6)*$D$6+MAX(0,N(D37)-$C$7)*$D$7,2))</f>
        <v/>
      </c>
      <c r="G37" s="27">
        <f>IF(E37="","",IF(E37&gt;=$H$5,$H$6,0))</f>
        <v/>
      </c>
      <c r="H37" s="27">
        <f>IF(B37="","",F37+N(G37))</f>
        <v/>
      </c>
      <c r="I37" s="28">
        <f>IF(OR(B37="",N(D37)=0),"",H37/D37)</f>
        <v/>
      </c>
    </row>
    <row r="38">
      <c r="A38" s="24">
        <f>IF(B38="","",ROW()-9)</f>
        <v/>
      </c>
      <c r="B38" s="25" t="n"/>
      <c r="C38" s="20" t="n"/>
      <c r="D38" s="20" t="n"/>
      <c r="E38" s="26">
        <f>IF(OR(B38="",N(C38)=0),"",D38/C38)</f>
        <v/>
      </c>
      <c r="F38" s="27">
        <f>IF(B38="","",ROUND(MAX(0,MIN(N(D38),$C$6)-$C$5)*$D$5+MAX(0,MIN(N(D38),$C$7)-$C$6)*$D$6+MAX(0,N(D38)-$C$7)*$D$7,2))</f>
        <v/>
      </c>
      <c r="G38" s="27">
        <f>IF(E38="","",IF(E38&gt;=$H$5,$H$6,0))</f>
        <v/>
      </c>
      <c r="H38" s="27">
        <f>IF(B38="","",F38+N(G38))</f>
        <v/>
      </c>
      <c r="I38" s="28">
        <f>IF(OR(B38="",N(D38)=0),"",H38/D38)</f>
        <v/>
      </c>
    </row>
    <row r="39">
      <c r="A39" s="24">
        <f>IF(B39="","",ROW()-9)</f>
        <v/>
      </c>
      <c r="B39" s="25" t="n"/>
      <c r="C39" s="20" t="n"/>
      <c r="D39" s="20" t="n"/>
      <c r="E39" s="26">
        <f>IF(OR(B39="",N(C39)=0),"",D39/C39)</f>
        <v/>
      </c>
      <c r="F39" s="27">
        <f>IF(B39="","",ROUND(MAX(0,MIN(N(D39),$C$6)-$C$5)*$D$5+MAX(0,MIN(N(D39),$C$7)-$C$6)*$D$6+MAX(0,N(D39)-$C$7)*$D$7,2))</f>
        <v/>
      </c>
      <c r="G39" s="27">
        <f>IF(E39="","",IF(E39&gt;=$H$5,$H$6,0))</f>
        <v/>
      </c>
      <c r="H39" s="27">
        <f>IF(B39="","",F39+N(G39))</f>
        <v/>
      </c>
      <c r="I39" s="28">
        <f>IF(OR(B39="",N(D39)=0),"",H39/D39)</f>
        <v/>
      </c>
    </row>
    <row r="40">
      <c r="A40" s="29" t="n"/>
      <c r="B40" s="30" t="inlineStr">
        <is>
          <t>الإجمالي</t>
        </is>
      </c>
      <c r="C40" s="31">
        <f>SUM(C10:C39)</f>
        <v/>
      </c>
      <c r="D40" s="31">
        <f>SUM(D10:D39)</f>
        <v/>
      </c>
      <c r="E40" s="32">
        <f>IF(C40=0,"",D40/C40)</f>
        <v/>
      </c>
      <c r="F40" s="31">
        <f>SUM(F10:F39)</f>
        <v/>
      </c>
      <c r="G40" s="31">
        <f>SUM(G10:G39)</f>
        <v/>
      </c>
      <c r="H40" s="31">
        <f>SUM(H10:H39)</f>
        <v/>
      </c>
      <c r="I40" s="33">
        <f>IF(D40=0,"",H40/D40)</f>
        <v/>
      </c>
    </row>
  </sheetData>
  <sheetProtection selectLockedCells="0" selectUnlockedCells="0" sheet="1" objects="0" insertRows="1" insertHyperlinks="1" autoFilter="0" scenarios="0" formatColumns="0" deleteColumns="1" insertColumns="1" pivotTables="1" deleteRows="1" formatCells="0" formatRows="0" sort="0"/>
  <mergeCells count="4">
    <mergeCell ref="A1:I1"/>
    <mergeCell ref="F6:G6"/>
    <mergeCell ref="A2:I2"/>
    <mergeCell ref="F5:G5"/>
  </mergeCells>
  <conditionalFormatting sqref="E10:E39">
    <cfRule type="cellIs" priority="1" operator="greaterThanOrEqual" dxfId="0">
      <formula>$H$5</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2026-10-28T12:20:41Z</dcterms:created>
  <dcterms:modified xmlns:dcterms="http://purl.org/dc/terms/" xmlns:xsi="http://www.w3.org/2001/XMLSchema-instance" xsi:type="dcterms:W3CDTF">2026-10-28T12:20:41Z</dcterms:modified>
</cp:coreProperties>
</file>