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تحليل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;[Red]-#,##0.00"/>
    <numFmt numFmtId="165" formatCode="0.0%"/>
    <numFmt numFmtId="166" formatCode="+0%;-0%;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FFFFFF"/>
      <sz val="12"/>
    </font>
  </fonts>
  <fills count="5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</fills>
  <borders count="3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4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10" fillId="0" borderId="2" applyAlignment="1" pivotButton="0" quotePrefix="0" xfId="0">
      <alignment horizontal="right" vertical="center" wrapText="1"/>
    </xf>
    <xf numFmtId="164" fontId="10" fillId="0" borderId="2" applyAlignment="1" pivotButton="0" quotePrefix="0" xfId="0">
      <alignment horizontal="center" vertical="center"/>
    </xf>
    <xf numFmtId="164" fontId="15" fillId="3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  <xf numFmtId="0" fontId="15" fillId="2" borderId="2" applyAlignment="1" pivotButton="0" quotePrefix="0" xfId="0">
      <alignment horizontal="center" vertical="center" wrapText="1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0" fontId="16" fillId="3" borderId="0" applyAlignment="1" pivotButton="0" quotePrefix="0" xfId="0">
      <alignment horizontal="right" vertical="center"/>
    </xf>
  </cellXfs>
  <cellStyles count="1">
    <cellStyle name="Normal" xfId="0" builtinId="0" hidden="0"/>
  </cellStyles>
  <dxfs count="1">
    <dxf>
      <font>
        <name val="Arial"/>
        <b val="1"/>
        <color rgb="009C0006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صافي الربح حسب نسبة التغير</a:t>
            </a:r>
          </a:p>
        </rich>
      </tx>
    </title>
    <plotArea>
      <lineChart>
        <grouping val="standard"/>
        <ser>
          <idx val="0"/>
          <order val="0"/>
          <tx>
            <strRef>
              <f>'التحليل'!B14</f>
            </strRef>
          </tx>
          <spPr>
            <a:ln xmlns:a="http://schemas.openxmlformats.org/drawingml/2006/main" w="28000">
              <a:solidFill>
                <a:srgbClr val="14213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'التحليل'!$A$15:$A$21</f>
            </numRef>
          </cat>
          <val>
            <numRef>
              <f>'التحليل'!$B$15:$B$21</f>
            </numRef>
          </val>
        </ser>
        <ser>
          <idx val="1"/>
          <order val="1"/>
          <tx>
            <strRef>
              <f>'التحليل'!C14</f>
            </strRef>
          </tx>
          <spPr>
            <a:ln xmlns:a="http://schemas.openxmlformats.org/drawingml/2006/main" w="28000">
              <a:solidFill>
                <a:srgbClr val="B08D57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'التحليل'!$A$15:$A$21</f>
            </numRef>
          </cat>
          <val>
            <numRef>
              <f>'التحليل'!$C$15:$C$21</f>
            </numRef>
          </val>
        </ser>
        <ser>
          <idx val="2"/>
          <order val="2"/>
          <tx>
            <strRef>
              <f>'التحليل'!D14</f>
            </strRef>
          </tx>
          <spPr>
            <a:ln xmlns:a="http://schemas.openxmlformats.org/drawingml/2006/main" w="28000">
              <a:solidFill>
                <a:srgbClr val="5B7DB1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'التحليل'!$A$15:$A$21</f>
            </numRef>
          </cat>
          <val>
            <numRef>
              <f>'التحليل'!$D$15:$D$21</f>
            </numRef>
          </val>
        </ser>
        <ser>
          <idx val="3"/>
          <order val="3"/>
          <tx>
            <strRef>
              <f>'التحليل'!E14</f>
            </strRef>
          </tx>
          <spPr>
            <a:ln xmlns:a="http://schemas.openxmlformats.org/drawingml/2006/main" w="28000">
              <a:solidFill>
                <a:srgbClr val="8A9BB8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'التحليل'!$A$15:$A$21</f>
            </numRef>
          </cat>
          <val>
            <numRef>
              <f>'التحليل'!$E$15:$E$21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30</row>
      <rowOff>0</rowOff>
    </from>
    <ext cx="648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تحليل حساسية الربح (ماذا لو)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يبين أثر تغير كل عامل من عوامل الربح (الكمية، سعر البيع، التكلفة المتغيرة، التكاليف الثابتة) بنسب من -15% إلى +15% على صافي الربح، مع جدول مزدوج لأثر تغير السعر والكمية معًا، ونقطة التعادل وهامش الأمان.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الكمية المتوقعة وسعر البيع والتكلفة المتغيرة للوحدة والتكاليف الثابتة للفترة.</t>
        </is>
      </c>
    </row>
    <row r="8" ht="18" customHeight="1">
      <c r="A8" s="11" t="inlineStr">
        <is>
          <t>•</t>
        </is>
      </c>
      <c r="B8" s="12" t="inlineStr">
        <is>
          <t>يمكنك تعديل نسب التغير في العمود الأول وفي رأس الجدول المزدوج.</t>
        </is>
      </c>
    </row>
    <row r="9" ht="22" customHeight="1">
      <c r="B9" s="10" t="inlineStr">
        <is>
          <t>ملاحظات</t>
        </is>
      </c>
    </row>
    <row r="10" ht="34" customHeight="1">
      <c r="A10" s="11" t="inlineStr">
        <is>
          <t>•</t>
        </is>
      </c>
      <c r="B10" s="12" t="inlineStr">
        <is>
          <t>التحليل يغير عاملًا واحدًا كل مرة ويفترض ثبات الباقي؛ في الواقع رفع السعر يخفض الكمية عادة، لذلك استخدم الجدول المزدوج. العامل الذي يغير الربح أكثر هو الذي يستحق المتابعة الدقيقة.</t>
        </is>
      </c>
    </row>
    <row r="12" ht="30" customHeight="1">
      <c r="B12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3">
      <c r="B13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9"/>
  <sheetViews>
    <sheetView showGridLines="0" rightToLeft="1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 ht="30" customHeight="1">
      <c r="A1" s="15" t="inlineStr">
        <is>
          <t>تحليل حساسية الربح</t>
        </is>
      </c>
      <c r="B1" s="16" t="n"/>
      <c r="C1" s="16" t="n"/>
      <c r="D1" s="16" t="n"/>
      <c r="E1" s="16" t="n"/>
      <c r="F1" s="16" t="n"/>
    </row>
    <row r="3">
      <c r="A3" s="17" t="inlineStr">
        <is>
          <t>الكمية المتوقعة (وحدة)</t>
        </is>
      </c>
      <c r="B3" s="18" t="n">
        <v>12000</v>
      </c>
    </row>
    <row r="4">
      <c r="A4" s="17" t="inlineStr">
        <is>
          <t>سعر بيع الوحدة</t>
        </is>
      </c>
      <c r="B4" s="18" t="n">
        <v>250</v>
      </c>
    </row>
    <row r="5">
      <c r="A5" s="17" t="inlineStr">
        <is>
          <t>التكلفة المتغيرة للوحدة</t>
        </is>
      </c>
      <c r="B5" s="18" t="n">
        <v>160</v>
      </c>
    </row>
    <row r="6">
      <c r="A6" s="17" t="inlineStr">
        <is>
          <t>التكاليف الثابتة للفترة</t>
        </is>
      </c>
      <c r="B6" s="18" t="n">
        <v>680000</v>
      </c>
    </row>
    <row r="8">
      <c r="A8" s="19" t="inlineStr">
        <is>
          <t>الإيرادات</t>
        </is>
      </c>
      <c r="B8" s="20">
        <f>B3*B4</f>
        <v/>
      </c>
    </row>
    <row r="9">
      <c r="A9" s="19" t="inlineStr">
        <is>
          <t>هامش المساهمة</t>
        </is>
      </c>
      <c r="B9" s="20">
        <f>B3*(B4-B5)</f>
        <v/>
      </c>
    </row>
    <row r="10">
      <c r="A10" s="17" t="inlineStr">
        <is>
          <t>صافي الربح في الحالة الأساسية</t>
        </is>
      </c>
      <c r="B10" s="21">
        <f>B9-B6</f>
        <v/>
      </c>
    </row>
    <row r="11">
      <c r="A11" s="19" t="inlineStr">
        <is>
          <t>نقطة التعادل (وحدة)</t>
        </is>
      </c>
      <c r="B11" s="20">
        <f>IF(B4-B5&lt;=0,"",B6/(B4-B5))</f>
        <v/>
      </c>
    </row>
    <row r="12">
      <c r="A12" s="19" t="inlineStr">
        <is>
          <t>هامش الأمان</t>
        </is>
      </c>
      <c r="B12" s="22">
        <f>IF(B11="","",(B3-B11)/B3)</f>
        <v/>
      </c>
    </row>
    <row r="14" ht="30" customHeight="1">
      <c r="A14" s="23" t="inlineStr">
        <is>
          <t>نسبة التغير</t>
        </is>
      </c>
      <c r="B14" s="23" t="inlineStr">
        <is>
          <t>الكمية</t>
        </is>
      </c>
      <c r="C14" s="23" t="inlineStr">
        <is>
          <t>سعر البيع</t>
        </is>
      </c>
      <c r="D14" s="23" t="inlineStr">
        <is>
          <t>التكلفة المتغيرة</t>
        </is>
      </c>
      <c r="E14" s="23" t="inlineStr">
        <is>
          <t>التكاليف الثابتة</t>
        </is>
      </c>
    </row>
    <row r="15">
      <c r="A15" s="24" t="n">
        <v>-0.15</v>
      </c>
      <c r="B15" s="20">
        <f>$B$3*(1+$A15)*($B$4-$B$5)-$B$6</f>
        <v/>
      </c>
      <c r="C15" s="20">
        <f>$B$3*($B$4*(1+$A15)-$B$5)-$B$6</f>
        <v/>
      </c>
      <c r="D15" s="20">
        <f>$B$3*($B$4-$B$5*(1+$A15))-$B$6</f>
        <v/>
      </c>
      <c r="E15" s="20">
        <f>$B$3*($B$4-$B$5)-$B$6*(1+$A15)</f>
        <v/>
      </c>
    </row>
    <row r="16">
      <c r="A16" s="24" t="n">
        <v>-0.1</v>
      </c>
      <c r="B16" s="20">
        <f>$B$3*(1+$A16)*($B$4-$B$5)-$B$6</f>
        <v/>
      </c>
      <c r="C16" s="20">
        <f>$B$3*($B$4*(1+$A16)-$B$5)-$B$6</f>
        <v/>
      </c>
      <c r="D16" s="20">
        <f>$B$3*($B$4-$B$5*(1+$A16))-$B$6</f>
        <v/>
      </c>
      <c r="E16" s="20">
        <f>$B$3*($B$4-$B$5)-$B$6*(1+$A16)</f>
        <v/>
      </c>
    </row>
    <row r="17">
      <c r="A17" s="24" t="n">
        <v>-0.05</v>
      </c>
      <c r="B17" s="20">
        <f>$B$3*(1+$A17)*($B$4-$B$5)-$B$6</f>
        <v/>
      </c>
      <c r="C17" s="20">
        <f>$B$3*($B$4*(1+$A17)-$B$5)-$B$6</f>
        <v/>
      </c>
      <c r="D17" s="20">
        <f>$B$3*($B$4-$B$5*(1+$A17))-$B$6</f>
        <v/>
      </c>
      <c r="E17" s="20">
        <f>$B$3*($B$4-$B$5)-$B$6*(1+$A17)</f>
        <v/>
      </c>
    </row>
    <row r="18">
      <c r="A18" s="24" t="n">
        <v>0</v>
      </c>
      <c r="B18" s="20">
        <f>$B$3*(1+$A18)*($B$4-$B$5)-$B$6</f>
        <v/>
      </c>
      <c r="C18" s="20">
        <f>$B$3*($B$4*(1+$A18)-$B$5)-$B$6</f>
        <v/>
      </c>
      <c r="D18" s="20">
        <f>$B$3*($B$4-$B$5*(1+$A18))-$B$6</f>
        <v/>
      </c>
      <c r="E18" s="20">
        <f>$B$3*($B$4-$B$5)-$B$6*(1+$A18)</f>
        <v/>
      </c>
    </row>
    <row r="19">
      <c r="A19" s="24" t="n">
        <v>0.05</v>
      </c>
      <c r="B19" s="20">
        <f>$B$3*(1+$A19)*($B$4-$B$5)-$B$6</f>
        <v/>
      </c>
      <c r="C19" s="20">
        <f>$B$3*($B$4*(1+$A19)-$B$5)-$B$6</f>
        <v/>
      </c>
      <c r="D19" s="20">
        <f>$B$3*($B$4-$B$5*(1+$A19))-$B$6</f>
        <v/>
      </c>
      <c r="E19" s="20">
        <f>$B$3*($B$4-$B$5)-$B$6*(1+$A19)</f>
        <v/>
      </c>
    </row>
    <row r="20">
      <c r="A20" s="24" t="n">
        <v>0.1</v>
      </c>
      <c r="B20" s="20">
        <f>$B$3*(1+$A20)*($B$4-$B$5)-$B$6</f>
        <v/>
      </c>
      <c r="C20" s="20">
        <f>$B$3*($B$4*(1+$A20)-$B$5)-$B$6</f>
        <v/>
      </c>
      <c r="D20" s="20">
        <f>$B$3*($B$4-$B$5*(1+$A20))-$B$6</f>
        <v/>
      </c>
      <c r="E20" s="20">
        <f>$B$3*($B$4-$B$5)-$B$6*(1+$A20)</f>
        <v/>
      </c>
    </row>
    <row r="21">
      <c r="A21" s="24" t="n">
        <v>0.15</v>
      </c>
      <c r="B21" s="20">
        <f>$B$3*(1+$A21)*($B$4-$B$5)-$B$6</f>
        <v/>
      </c>
      <c r="C21" s="20">
        <f>$B$3*($B$4*(1+$A21)-$B$5)-$B$6</f>
        <v/>
      </c>
      <c r="D21" s="20">
        <f>$B$3*($B$4-$B$5*(1+$A21))-$B$6</f>
        <v/>
      </c>
      <c r="E21" s="20">
        <f>$B$3*($B$4-$B$5)-$B$6*(1+$A21)</f>
        <v/>
      </c>
    </row>
    <row r="23">
      <c r="A23" s="25" t="inlineStr">
        <is>
          <t>جدول مزدوج: صافي الربح عند تغير الكمية (رأسيًا) وسعر البيع (أفقيًا)</t>
        </is>
      </c>
    </row>
    <row r="24">
      <c r="A24" s="23" t="inlineStr">
        <is>
          <t>الكمية \ السعر</t>
        </is>
      </c>
      <c r="B24" s="24" t="n">
        <v>-0.1</v>
      </c>
      <c r="C24" s="24" t="n">
        <v>-0.05</v>
      </c>
      <c r="D24" s="24" t="n">
        <v>0</v>
      </c>
      <c r="E24" s="24" t="n">
        <v>0.05</v>
      </c>
      <c r="F24" s="24" t="n">
        <v>0.1</v>
      </c>
    </row>
    <row r="25">
      <c r="A25" s="24" t="n">
        <v>-0.1</v>
      </c>
      <c r="B25" s="20">
        <f>$B$3*(1+$A25)*($B$4*(1+B$24)-$B$5)-$B$6</f>
        <v/>
      </c>
      <c r="C25" s="20">
        <f>$B$3*(1+$A25)*($B$4*(1+C$24)-$B$5)-$B$6</f>
        <v/>
      </c>
      <c r="D25" s="20">
        <f>$B$3*(1+$A25)*($B$4*(1+D$24)-$B$5)-$B$6</f>
        <v/>
      </c>
      <c r="E25" s="20">
        <f>$B$3*(1+$A25)*($B$4*(1+E$24)-$B$5)-$B$6</f>
        <v/>
      </c>
      <c r="F25" s="20">
        <f>$B$3*(1+$A25)*($B$4*(1+F$24)-$B$5)-$B$6</f>
        <v/>
      </c>
    </row>
    <row r="26">
      <c r="A26" s="24" t="n">
        <v>-0.05</v>
      </c>
      <c r="B26" s="20">
        <f>$B$3*(1+$A26)*($B$4*(1+B$24)-$B$5)-$B$6</f>
        <v/>
      </c>
      <c r="C26" s="20">
        <f>$B$3*(1+$A26)*($B$4*(1+C$24)-$B$5)-$B$6</f>
        <v/>
      </c>
      <c r="D26" s="20">
        <f>$B$3*(1+$A26)*($B$4*(1+D$24)-$B$5)-$B$6</f>
        <v/>
      </c>
      <c r="E26" s="20">
        <f>$B$3*(1+$A26)*($B$4*(1+E$24)-$B$5)-$B$6</f>
        <v/>
      </c>
      <c r="F26" s="20">
        <f>$B$3*(1+$A26)*($B$4*(1+F$24)-$B$5)-$B$6</f>
        <v/>
      </c>
    </row>
    <row r="27">
      <c r="A27" s="24" t="n">
        <v>0</v>
      </c>
      <c r="B27" s="20">
        <f>$B$3*(1+$A27)*($B$4*(1+B$24)-$B$5)-$B$6</f>
        <v/>
      </c>
      <c r="C27" s="20">
        <f>$B$3*(1+$A27)*($B$4*(1+C$24)-$B$5)-$B$6</f>
        <v/>
      </c>
      <c r="D27" s="20">
        <f>$B$3*(1+$A27)*($B$4*(1+D$24)-$B$5)-$B$6</f>
        <v/>
      </c>
      <c r="E27" s="20">
        <f>$B$3*(1+$A27)*($B$4*(1+E$24)-$B$5)-$B$6</f>
        <v/>
      </c>
      <c r="F27" s="20">
        <f>$B$3*(1+$A27)*($B$4*(1+F$24)-$B$5)-$B$6</f>
        <v/>
      </c>
    </row>
    <row r="28">
      <c r="A28" s="24" t="n">
        <v>0.05</v>
      </c>
      <c r="B28" s="20">
        <f>$B$3*(1+$A28)*($B$4*(1+B$24)-$B$5)-$B$6</f>
        <v/>
      </c>
      <c r="C28" s="20">
        <f>$B$3*(1+$A28)*($B$4*(1+C$24)-$B$5)-$B$6</f>
        <v/>
      </c>
      <c r="D28" s="20">
        <f>$B$3*(1+$A28)*($B$4*(1+D$24)-$B$5)-$B$6</f>
        <v/>
      </c>
      <c r="E28" s="20">
        <f>$B$3*(1+$A28)*($B$4*(1+E$24)-$B$5)-$B$6</f>
        <v/>
      </c>
      <c r="F28" s="20">
        <f>$B$3*(1+$A28)*($B$4*(1+F$24)-$B$5)-$B$6</f>
        <v/>
      </c>
    </row>
    <row r="29">
      <c r="A29" s="24" t="n">
        <v>0.1</v>
      </c>
      <c r="B29" s="20">
        <f>$B$3*(1+$A29)*($B$4*(1+B$24)-$B$5)-$B$6</f>
        <v/>
      </c>
      <c r="C29" s="20">
        <f>$B$3*(1+$A29)*($B$4*(1+C$24)-$B$5)-$B$6</f>
        <v/>
      </c>
      <c r="D29" s="20">
        <f>$B$3*(1+$A29)*($B$4*(1+D$24)-$B$5)-$B$6</f>
        <v/>
      </c>
      <c r="E29" s="20">
        <f>$B$3*(1+$A29)*($B$4*(1+E$24)-$B$5)-$B$6</f>
        <v/>
      </c>
      <c r="F29" s="20">
        <f>$B$3*(1+$A29)*($B$4*(1+F$24)-$B$5)-$B$6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1:F1"/>
    <mergeCell ref="A23:F23"/>
  </mergeCells>
  <conditionalFormatting sqref="B15:E21">
    <cfRule type="cellIs" priority="1" operator="lessThan" dxfId="0">
      <formula>0</formula>
    </cfRule>
  </conditionalFormatting>
  <conditionalFormatting sqref="B25:F29">
    <cfRule type="cellIs" priority="2" operator="lessThan" dxfId="0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2026-10-28T12:20:42Z</dcterms:created>
  <dcterms:modified xmlns:dcterms="http://purl.org/dc/terms/" xmlns:xsi="http://www.w3.org/2001/XMLSchema-instance" xsi:type="dcterms:W3CDTF">2026-10-28T12:20:42Z</dcterms:modified>
</cp:coreProperties>
</file>