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ساب" sheetId="3" state="visible" r:id="rId3"/>
  </sheets>
  <definedNames/>
  <calcPr calcId="124519" fullCalcOnLoad="1"/>
</workbook>
</file>

<file path=xl/styles.xml><?xml version="1.0" encoding="utf-8"?>
<styleSheet xmlns="http://schemas.openxmlformats.org/spreadsheetml/2006/main">
  <numFmts count="2">
    <numFmt numFmtId="164" formatCode="#,##0.00;[Red]-#,##0.00"/>
    <numFmt numFmtId="165" formatCode="0.0%"/>
  </numFmts>
  <fonts count="16">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4" fillId="2" borderId="2" applyAlignment="1" pivotButton="0" quotePrefix="0" xfId="0">
      <alignment horizontal="center" vertical="center" wrapText="1"/>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4" fontId="15" fillId="0" borderId="2" applyAlignment="1" pivotButton="0" quotePrefix="0" xfId="0">
      <alignment horizontal="center" vertical="center"/>
    </xf>
    <xf numFmtId="2" fontId="15" fillId="0" borderId="2" applyAlignment="1" pivotButton="0" quotePrefix="0" xfId="0">
      <alignment horizontal="center" vertical="center"/>
    </xf>
    <xf numFmtId="2"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0" fillId="0" borderId="2" applyAlignment="1" pivotButton="0" quotePrefix="0" xfId="0">
      <alignment horizontal="right" vertical="center" wrapText="1"/>
    </xf>
    <xf numFmtId="2" fontId="10" fillId="0" borderId="2" applyAlignment="1" pivotButton="0" quotePrefix="0" xfId="0">
      <alignment horizontal="center" vertical="center"/>
    </xf>
    <xf numFmtId="164" fontId="14" fillId="3" borderId="2" applyAlignment="1" pivotButton="0" quotePrefix="0" xfId="0">
      <alignment horizontal="center" vertical="center"/>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DSCR لكل سنة</a:t>
            </a:r>
          </a:p>
        </rich>
      </tx>
    </title>
    <plotArea>
      <barChart>
        <barDir val="col"/>
        <grouping val="clustered"/>
        <ser>
          <idx val="0"/>
          <order val="0"/>
          <tx>
            <v>DSCR لكل سنة</v>
          </tx>
          <spPr>
            <a:solidFill xmlns:a="http://schemas.openxmlformats.org/drawingml/2006/main">
              <a:srgbClr val="14213D"/>
            </a:solidFill>
            <a:ln xmlns:a="http://schemas.openxmlformats.org/drawingml/2006/main">
              <a:solidFill>
                <a:srgbClr val="14213D"/>
              </a:solidFill>
              <a:prstDash val="solid"/>
            </a:ln>
          </spPr>
          <cat>
            <numRef>
              <f>'الحساب'!$B$3:$F$3</f>
            </numRef>
          </cat>
          <val>
            <numRef>
              <f>'الحساب'!$B$10:$F$10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2</col>
      <colOff>0</colOff>
      <row>18</row>
      <rowOff>0</rowOff>
    </from>
    <ext cx="468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نسبة تغطية خدمة الدين DSCR والطاقة الاقتراضية</t>
        </is>
      </c>
    </row>
    <row r="2" ht="4" customHeight="1">
      <c r="A2" s="9" t="n"/>
    </row>
    <row r="4" ht="22" customHeight="1">
      <c r="B4" s="10" t="inlineStr">
        <is>
          <t>فكرة القالب</t>
        </is>
      </c>
    </row>
    <row r="5" ht="50" customHeight="1">
      <c r="A5" s="11" t="inlineStr">
        <is>
          <t>•</t>
        </is>
      </c>
      <c r="B5" s="12" t="inlineStr">
        <is>
          <t>يحسب التدفق النقدي المتاح لخدمة الدين لخمس سنوات، ونسبة تغطية خدمة الدين DSCR لكل سنة مقارنة بالحد الأدنى الذي يطلبه البنك، ثم أقصى قسط سنوي إضافي يتحمله المشروع وأقصى قرض جديد بسعر الفائدة والمدة.</t>
        </is>
      </c>
    </row>
    <row r="6" ht="22" customHeight="1">
      <c r="B6" s="10" t="inlineStr">
        <is>
          <t>خطوات الاستخدام</t>
        </is>
      </c>
    </row>
    <row r="7" ht="34" customHeight="1">
      <c r="A7" s="11" t="inlineStr">
        <is>
          <t>•</t>
        </is>
      </c>
      <c r="B7" s="12" t="inlineStr">
        <is>
          <t>اكتب لكل سنة: الأرباح قبل الفوائد والضرائب والإهلاك EBITDA، والضرائب المدفوعة، والاستثمارات الرأسمالية للإحلال، والزيادة في رأس المال العامل، وخدمة الدين الحالية (أصل + فوائد).</t>
        </is>
      </c>
    </row>
    <row r="8" ht="18" customHeight="1">
      <c r="A8" s="11" t="inlineStr">
        <is>
          <t>•</t>
        </is>
      </c>
      <c r="B8" s="12" t="inlineStr">
        <is>
          <t>اكتب الحد الأدنى لـ DSCR الذي يشترطه البنك وسعر الفائدة ومدة القرض الجديد بالسنوات.</t>
        </is>
      </c>
    </row>
    <row r="9" ht="22" customHeight="1">
      <c r="B9" s="10" t="inlineStr">
        <is>
          <t>ملاحظات</t>
        </is>
      </c>
    </row>
    <row r="10" ht="34" customHeight="1">
      <c r="A10" s="11" t="inlineStr">
        <is>
          <t>•</t>
        </is>
      </c>
      <c r="B10" s="12" t="inlineStr">
        <is>
          <t>البنوك تطلب عادة DSCR بين 1.2 و1.5. أقصى قرض محسوب بأقساط سنوية متساوية على أضعف سنة، وهو تقدير أولي قبل دراسة البنك للضمانات والقطاع.</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showGridLines="0" rightToLeft="1" workbookViewId="0">
      <selection activeCell="A1" sqref="A1"/>
    </sheetView>
  </sheetViews>
  <sheetFormatPr baseColWidth="8" defaultRowHeight="15"/>
  <cols>
    <col width="42" customWidth="1" min="1" max="1"/>
    <col width="15" customWidth="1" min="2" max="2"/>
    <col width="15" customWidth="1" min="3" max="3"/>
    <col width="15" customWidth="1" min="4" max="4"/>
    <col width="15" customWidth="1" min="5" max="5"/>
    <col width="15" customWidth="1" min="6" max="6"/>
  </cols>
  <sheetData>
    <row r="1" ht="30" customHeight="1">
      <c r="A1" s="15" t="inlineStr">
        <is>
          <t>نسبة تغطية خدمة الدين والطاقة الاقتراضية</t>
        </is>
      </c>
      <c r="B1" s="16" t="n"/>
      <c r="C1" s="16" t="n"/>
      <c r="D1" s="16" t="n"/>
      <c r="E1" s="16" t="n"/>
      <c r="F1" s="16" t="n"/>
    </row>
    <row r="3" ht="30" customHeight="1">
      <c r="A3" s="17" t="inlineStr">
        <is>
          <t>البند</t>
        </is>
      </c>
      <c r="B3" s="17" t="inlineStr">
        <is>
          <t>السنة 1</t>
        </is>
      </c>
      <c r="C3" s="17" t="inlineStr">
        <is>
          <t>السنة 2</t>
        </is>
      </c>
      <c r="D3" s="17" t="inlineStr">
        <is>
          <t>السنة 3</t>
        </is>
      </c>
      <c r="E3" s="17" t="inlineStr">
        <is>
          <t>السنة 4</t>
        </is>
      </c>
      <c r="F3" s="17" t="inlineStr">
        <is>
          <t>السنة 5</t>
        </is>
      </c>
    </row>
    <row r="4">
      <c r="A4" s="18" t="inlineStr">
        <is>
          <t>EBITDA</t>
        </is>
      </c>
      <c r="B4" s="19" t="n">
        <v>2400000</v>
      </c>
      <c r="C4" s="19" t="n">
        <v>2700000</v>
      </c>
      <c r="D4" s="19" t="n">
        <v>3000000</v>
      </c>
      <c r="E4" s="19" t="n">
        <v>3200000</v>
      </c>
      <c r="F4" s="19" t="n">
        <v>3400000</v>
      </c>
    </row>
    <row r="5">
      <c r="A5" s="18" t="inlineStr">
        <is>
          <t>الضرائب المدفوعة</t>
        </is>
      </c>
      <c r="B5" s="19" t="n">
        <v>300000</v>
      </c>
      <c r="C5" s="19" t="n">
        <v>350000</v>
      </c>
      <c r="D5" s="19" t="n">
        <v>400000</v>
      </c>
      <c r="E5" s="19" t="n">
        <v>430000</v>
      </c>
      <c r="F5" s="19" t="n">
        <v>460000</v>
      </c>
    </row>
    <row r="6">
      <c r="A6" s="18" t="inlineStr">
        <is>
          <t>استثمارات رأسمالية للإحلال</t>
        </is>
      </c>
      <c r="B6" s="19" t="n">
        <v>400000</v>
      </c>
      <c r="C6" s="19" t="n">
        <v>420000</v>
      </c>
      <c r="D6" s="19" t="n">
        <v>450000</v>
      </c>
      <c r="E6" s="19" t="n">
        <v>470000</v>
      </c>
      <c r="F6" s="19" t="n">
        <v>500000</v>
      </c>
    </row>
    <row r="7">
      <c r="A7" s="18" t="inlineStr">
        <is>
          <t>الزيادة في رأس المال العامل</t>
        </is>
      </c>
      <c r="B7" s="19" t="n">
        <v>150000</v>
      </c>
      <c r="C7" s="19" t="n">
        <v>120000</v>
      </c>
      <c r="D7" s="19" t="n">
        <v>100000</v>
      </c>
      <c r="E7" s="19" t="n">
        <v>90000</v>
      </c>
      <c r="F7" s="19" t="n">
        <v>80000</v>
      </c>
    </row>
    <row r="8">
      <c r="A8" s="18" t="inlineStr">
        <is>
          <t>التدفق المتاح لخدمة الدين CFADS</t>
        </is>
      </c>
      <c r="B8" s="20">
        <f>B4-B5-B6-B7</f>
        <v/>
      </c>
      <c r="C8" s="20">
        <f>C4-C5-C6-C7</f>
        <v/>
      </c>
      <c r="D8" s="20">
        <f>D4-D5-D6-D7</f>
        <v/>
      </c>
      <c r="E8" s="20">
        <f>E4-E5-E6-E7</f>
        <v/>
      </c>
      <c r="F8" s="20">
        <f>F4-F5-F6-F7</f>
        <v/>
      </c>
    </row>
    <row r="9">
      <c r="A9" s="18" t="inlineStr">
        <is>
          <t>خدمة الدين الحالية (أصل + فوائد)</t>
        </is>
      </c>
      <c r="B9" s="19" t="n">
        <v>900000</v>
      </c>
      <c r="C9" s="19" t="n">
        <v>900000</v>
      </c>
      <c r="D9" s="19" t="n">
        <v>900000</v>
      </c>
      <c r="E9" s="19" t="n">
        <v>600000</v>
      </c>
      <c r="F9" s="19" t="n">
        <v>600000</v>
      </c>
    </row>
    <row r="10">
      <c r="A10" s="18" t="inlineStr">
        <is>
          <t>DSCR</t>
        </is>
      </c>
      <c r="B10" s="21">
        <f>IF(N(B9)=0,"",B8/B9)</f>
        <v/>
      </c>
      <c r="C10" s="21">
        <f>IF(N(C9)=0,"",C8/C9)</f>
        <v/>
      </c>
      <c r="D10" s="21">
        <f>IF(N(D9)=0,"",D8/D9)</f>
        <v/>
      </c>
      <c r="E10" s="21">
        <f>IF(N(E9)=0,"",E8/E9)</f>
        <v/>
      </c>
      <c r="F10" s="21">
        <f>IF(N(F9)=0,"",F8/F9)</f>
        <v/>
      </c>
    </row>
    <row r="12">
      <c r="A12" s="18" t="inlineStr">
        <is>
          <t>الحد الأدنى المطلوب لـ DSCR</t>
        </is>
      </c>
      <c r="B12" s="22" t="n">
        <v>1.3</v>
      </c>
    </row>
    <row r="13">
      <c r="A13" s="18" t="inlineStr">
        <is>
          <t>سعر فائدة القرض الجديد</t>
        </is>
      </c>
      <c r="B13" s="23" t="n">
        <v>0.18</v>
      </c>
    </row>
    <row r="14">
      <c r="A14" s="18" t="inlineStr">
        <is>
          <t>مدة القرض الجديد (سنة)</t>
        </is>
      </c>
      <c r="B14" s="24" t="n">
        <v>5</v>
      </c>
    </row>
    <row r="16">
      <c r="A16" s="18" t="inlineStr">
        <is>
          <t>أقصى خدمة دين عند الحد الأدنى</t>
        </is>
      </c>
      <c r="B16" s="25">
        <f>B8/$B$12</f>
        <v/>
      </c>
      <c r="C16" s="25">
        <f>C8/$B$12</f>
        <v/>
      </c>
      <c r="D16" s="25">
        <f>D8/$B$12</f>
        <v/>
      </c>
      <c r="E16" s="25">
        <f>E8/$B$12</f>
        <v/>
      </c>
      <c r="F16" s="25">
        <f>F8/$B$12</f>
        <v/>
      </c>
    </row>
    <row r="17">
      <c r="A17" s="18" t="inlineStr">
        <is>
          <t>المتاح لقسط دين جديد</t>
        </is>
      </c>
      <c r="B17" s="25">
        <f>MAX(0,B16-N(B9))</f>
        <v/>
      </c>
      <c r="C17" s="25">
        <f>MAX(0,C16-N(C9))</f>
        <v/>
      </c>
      <c r="D17" s="25">
        <f>MAX(0,D16-N(D9))</f>
        <v/>
      </c>
      <c r="E17" s="25">
        <f>MAX(0,E16-N(E9))</f>
        <v/>
      </c>
      <c r="F17" s="25">
        <f>MAX(0,F16-N(F9))</f>
        <v/>
      </c>
    </row>
    <row r="19">
      <c r="A19" s="26" t="inlineStr">
        <is>
          <t>أقل DSCR خلال الفترة</t>
        </is>
      </c>
      <c r="B19" s="27">
        <f>MIN(B10:F10)</f>
        <v/>
      </c>
    </row>
    <row r="20">
      <c r="A20" s="26" t="inlineStr">
        <is>
          <t>متوسط DSCR</t>
        </is>
      </c>
      <c r="B20" s="27">
        <f>AVERAGE(B10:F10)</f>
        <v/>
      </c>
    </row>
    <row r="21">
      <c r="A21" s="26" t="inlineStr">
        <is>
          <t>أقصى قسط سنوي إضافي (أضعف سنة)</t>
        </is>
      </c>
      <c r="B21" s="25">
        <f>MIN(B17:F17)</f>
        <v/>
      </c>
    </row>
    <row r="22">
      <c r="A22" s="18" t="inlineStr">
        <is>
          <t>أقصى قرض جديد ممكن</t>
        </is>
      </c>
      <c r="B22" s="28">
        <f>PV(B13,B14,-B21)</f>
        <v/>
      </c>
    </row>
  </sheetData>
  <sheetProtection selectLockedCells="0" selectUnlockedCells="0" sheet="1" objects="0" insertRows="1" insertHyperlinks="1" autoFilter="0" scenarios="0" formatColumns="0" deleteColumns="1" insertColumns="1" pivotTables="1" deleteRows="1" formatCells="0" formatRows="0" sort="0"/>
  <mergeCells count="1">
    <mergeCell ref="A1:F1"/>
  </mergeCells>
  <conditionalFormatting sqref="B10:F10">
    <cfRule type="cellIs" priority="1" operator="lessThan" dxfId="0">
      <formula>$B$12</formula>
    </cfRule>
    <cfRule type="cellIs" priority="2" operator="greaterThanOrEqual" dxfId="1">
      <formula>$B$12</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2026-10-28T12:20:42Z</dcterms:created>
  <dcterms:modified xmlns:dcterms="http://purl.org/dc/terms/" xmlns:xsi="http://www.w3.org/2001/XMLSchema-instance" xsi:type="dcterms:W3CDTF">2026-10-28T12:20:42Z</dcterms:modified>
</cp:coreProperties>
</file>