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قوائم" sheetId="3" state="visible" r:id="rId3"/>
    <sheet xmlns:r="http://schemas.openxmlformats.org/officeDocument/2006/relationships" name="الافتراضات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0.0%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2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6" fillId="2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0" fontId="14" fillId="0" borderId="2" applyAlignment="1" pivotButton="0" quotePrefix="0" xfId="0">
      <alignment horizontal="right" vertical="center" wrapText="1"/>
    </xf>
    <xf numFmtId="164" fontId="14" fillId="0" borderId="2" applyAlignment="1" pivotButton="0" quotePrefix="0" xfId="0">
      <alignment horizontal="center" vertical="center"/>
    </xf>
    <xf numFmtId="0" fontId="17" fillId="5" borderId="3" applyAlignment="1" pivotButton="0" quotePrefix="0" xfId="0">
      <alignment horizontal="right" vertical="center" wrapText="1"/>
    </xf>
    <xf numFmtId="0" fontId="17" fillId="5" borderId="3" pivotButton="0" quotePrefix="0" xfId="0"/>
    <xf numFmtId="164" fontId="17" fillId="5" borderId="3" applyAlignment="1" pivotButton="0" quotePrefix="0" xfId="0">
      <alignment horizontal="center" vertical="center"/>
    </xf>
    <xf numFmtId="0" fontId="15" fillId="3" borderId="0" applyAlignment="1" pivotButton="0" quotePrefix="0" xfId="0">
      <alignment horizontal="right" vertical="center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" fontId="10" fillId="4" borderId="2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صافي الربح المتوقع</a:t>
            </a:r>
          </a:p>
        </rich>
      </tx>
    </title>
    <plotArea>
      <barChart>
        <barDir val="col"/>
        <grouping val="clustered"/>
        <ser>
          <idx val="0"/>
          <order val="0"/>
          <tx>
            <v>صافي الربح المتوقع</v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'القوائم'!$C$3:$E$3</f>
            </numRef>
          </cat>
          <val>
            <numRef>
              <f>'القوائم'!$C$13:$E$13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40</row>
      <rowOff>0</rowOff>
    </from>
    <ext cx="540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نموذج القوائم المالية الثلاث المترابطة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نموذج توقعات لثلاث سنوات تترابط فيه قائمة الدخل وقائمة المركز المالي وقائمة التدفقات النقدية: النقدية في الميزانية تأتي من قائمة التدفقات، والأرباح المحتجزة من صافي الربح والتوزيعات، وصف «فرق التوازن» يجب أن يبقى صفرًا.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«الافتراضات» اكتب إيرادات السنة الأخيرة ومعدل النمو ونسب التكلفة والمصروفات والإهلاك والفائدة والضريبة وأيام التحصيل والتخزين والسداد والاستثمارات وسداد القروض ونسبة التوزيع.</t>
        </is>
      </c>
    </row>
    <row r="8" ht="18" customHeight="1">
      <c r="A8" s="11" t="inlineStr">
        <is>
          <t>•</t>
        </is>
      </c>
      <c r="B8" s="12" t="inlineStr">
        <is>
          <t>اكتب أرصدة الميزانية الافتتاحية؛ الأرباح المحتجزة الافتتاحية تُحسب تلقائيًا لتتوازن الميزانية.</t>
        </is>
      </c>
    </row>
    <row r="9" ht="22" customHeight="1">
      <c r="B9" s="10" t="inlineStr">
        <is>
          <t>ملاحظات</t>
        </is>
      </c>
    </row>
    <row r="10" ht="50" customHeight="1">
      <c r="A10" s="11" t="inlineStr">
        <is>
          <t>•</t>
        </is>
      </c>
      <c r="B10" s="12" t="inlineStr">
        <is>
          <t>النموذج مبسط لأغراض التخطيط والتدريب: الإهلاك نسبة من صافي الأصول الثابتة أول السنة، والفائدة على رصيد القرض أول السنة، ولا يوجد اقتراض جديد؛ إذا صارت النقدية سالبة فأنت تحتاج تمويلًا إضافيًا.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9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30" customHeight="1">
      <c r="A1" s="15" t="inlineStr">
        <is>
          <t>القوائم المالية التقديرية لثلاث سنوات</t>
        </is>
      </c>
      <c r="B1" s="16" t="n"/>
      <c r="C1" s="16" t="n"/>
      <c r="D1" s="16" t="n"/>
      <c r="E1" s="16" t="n"/>
    </row>
    <row r="3" ht="30" customHeight="1">
      <c r="A3" s="17" t="inlineStr">
        <is>
          <t>البند</t>
        </is>
      </c>
      <c r="B3" s="17" t="inlineStr">
        <is>
          <t>الافتتاحي</t>
        </is>
      </c>
      <c r="C3" s="17" t="inlineStr">
        <is>
          <t>السنة 1</t>
        </is>
      </c>
      <c r="D3" s="17" t="inlineStr">
        <is>
          <t>السنة 2</t>
        </is>
      </c>
      <c r="E3" s="17" t="inlineStr">
        <is>
          <t>السنة 3</t>
        </is>
      </c>
    </row>
    <row r="4">
      <c r="A4" s="18" t="inlineStr">
        <is>
          <t>الإيرادات</t>
        </is>
      </c>
      <c r="B4" s="19">
        <f>'الافتراضات'!$B$3</f>
        <v/>
      </c>
      <c r="C4" s="19">
        <f>B4*(1+'الافتراضات'!$B$4)</f>
        <v/>
      </c>
      <c r="D4" s="19">
        <f>C4*(1+'الافتراضات'!$B$4)</f>
        <v/>
      </c>
      <c r="E4" s="19">
        <f>D4*(1+'الافتراضات'!$B$4)</f>
        <v/>
      </c>
    </row>
    <row r="5">
      <c r="A5" s="18" t="inlineStr">
        <is>
          <t>تكلفة المبيعات</t>
        </is>
      </c>
      <c r="C5" s="19">
        <f>C4*'الافتراضات'!$B$5</f>
        <v/>
      </c>
      <c r="D5" s="19">
        <f>D4*'الافتراضات'!$B$5</f>
        <v/>
      </c>
      <c r="E5" s="19">
        <f>E4*'الافتراضات'!$B$5</f>
        <v/>
      </c>
    </row>
    <row r="6">
      <c r="A6" s="20" t="inlineStr">
        <is>
          <t>مجمل الربح</t>
        </is>
      </c>
      <c r="C6" s="21">
        <f>C4-C5</f>
        <v/>
      </c>
      <c r="D6" s="21">
        <f>D4-D5</f>
        <v/>
      </c>
      <c r="E6" s="21">
        <f>E4-E5</f>
        <v/>
      </c>
    </row>
    <row r="7">
      <c r="A7" s="18" t="inlineStr">
        <is>
          <t>المصروفات التشغيلية</t>
        </is>
      </c>
      <c r="C7" s="19">
        <f>C4*'الافتراضات'!$B$6</f>
        <v/>
      </c>
      <c r="D7" s="19">
        <f>D4*'الافتراضات'!$B$6</f>
        <v/>
      </c>
      <c r="E7" s="19">
        <f>E4*'الافتراضات'!$B$6</f>
        <v/>
      </c>
    </row>
    <row r="8">
      <c r="A8" s="18" t="inlineStr">
        <is>
          <t>الإهلاك</t>
        </is>
      </c>
      <c r="C8" s="19">
        <f>B19*'الافتراضات'!$B$7</f>
        <v/>
      </c>
      <c r="D8" s="19">
        <f>C19*'الافتراضات'!$B$7</f>
        <v/>
      </c>
      <c r="E8" s="19">
        <f>D19*'الافتراضات'!$B$7</f>
        <v/>
      </c>
    </row>
    <row r="9">
      <c r="A9" s="20" t="inlineStr">
        <is>
          <t>الربح التشغيلي</t>
        </is>
      </c>
      <c r="C9" s="21">
        <f>C6-C7-C8</f>
        <v/>
      </c>
      <c r="D9" s="21">
        <f>D6-D7-D8</f>
        <v/>
      </c>
      <c r="E9" s="21">
        <f>E6-E7-E8</f>
        <v/>
      </c>
    </row>
    <row r="10">
      <c r="A10" s="18" t="inlineStr">
        <is>
          <t>الفوائد</t>
        </is>
      </c>
      <c r="C10" s="19">
        <f>B22*'الافتراضات'!$B$8</f>
        <v/>
      </c>
      <c r="D10" s="19">
        <f>C22*'الافتراضات'!$B$8</f>
        <v/>
      </c>
      <c r="E10" s="19">
        <f>D22*'الافتراضات'!$B$8</f>
        <v/>
      </c>
    </row>
    <row r="11">
      <c r="A11" s="18" t="inlineStr">
        <is>
          <t>الربح قبل الضريبة</t>
        </is>
      </c>
      <c r="C11" s="19">
        <f>C9-C10</f>
        <v/>
      </c>
      <c r="D11" s="19">
        <f>D9-D10</f>
        <v/>
      </c>
      <c r="E11" s="19">
        <f>E9-E10</f>
        <v/>
      </c>
    </row>
    <row r="12">
      <c r="A12" s="18" t="inlineStr">
        <is>
          <t>الضريبة</t>
        </is>
      </c>
      <c r="C12" s="19">
        <f>MAX(0,C11*'الافتراضات'!$B$9)</f>
        <v/>
      </c>
      <c r="D12" s="19">
        <f>MAX(0,D11*'الافتراضات'!$B$9)</f>
        <v/>
      </c>
      <c r="E12" s="19">
        <f>MAX(0,E11*'الافتراضات'!$B$9)</f>
        <v/>
      </c>
    </row>
    <row r="13">
      <c r="A13" s="22" t="inlineStr">
        <is>
          <t>صافي الربح</t>
        </is>
      </c>
      <c r="B13" s="23" t="n"/>
      <c r="C13" s="24">
        <f>C11-C12</f>
        <v/>
      </c>
      <c r="D13" s="24">
        <f>D11-D12</f>
        <v/>
      </c>
      <c r="E13" s="24">
        <f>E11-E12</f>
        <v/>
      </c>
    </row>
    <row r="15">
      <c r="A15" s="25" t="inlineStr">
        <is>
          <t>قائمة المركز المالي</t>
        </is>
      </c>
    </row>
    <row r="16">
      <c r="A16" s="18" t="inlineStr">
        <is>
          <t>النقدية</t>
        </is>
      </c>
      <c r="B16" s="19">
        <f>'الافتراضات'!$B$18</f>
        <v/>
      </c>
      <c r="C16" s="19">
        <f>B16+C39</f>
        <v/>
      </c>
      <c r="D16" s="19">
        <f>C16+D39</f>
        <v/>
      </c>
      <c r="E16" s="19">
        <f>D16+E39</f>
        <v/>
      </c>
    </row>
    <row r="17">
      <c r="A17" s="18" t="inlineStr">
        <is>
          <t>العملاء</t>
        </is>
      </c>
      <c r="B17" s="19">
        <f>'الافتراضات'!$B$19</f>
        <v/>
      </c>
      <c r="C17" s="19">
        <f>ROUND(C4*'الافتراضات'!$B$10/365,2)</f>
        <v/>
      </c>
      <c r="D17" s="19">
        <f>ROUND(D4*'الافتراضات'!$B$10/365,2)</f>
        <v/>
      </c>
      <c r="E17" s="19">
        <f>ROUND(E4*'الافتراضات'!$B$10/365,2)</f>
        <v/>
      </c>
    </row>
    <row r="18">
      <c r="A18" s="18" t="inlineStr">
        <is>
          <t>المخزون</t>
        </is>
      </c>
      <c r="B18" s="19">
        <f>'الافتراضات'!$B$20</f>
        <v/>
      </c>
      <c r="C18" s="19">
        <f>ROUND(C5*'الافتراضات'!$B$11/365,2)</f>
        <v/>
      </c>
      <c r="D18" s="19">
        <f>ROUND(D5*'الافتراضات'!$B$11/365,2)</f>
        <v/>
      </c>
      <c r="E18" s="19">
        <f>ROUND(E5*'الافتراضات'!$B$11/365,2)</f>
        <v/>
      </c>
    </row>
    <row r="19">
      <c r="A19" s="18" t="inlineStr">
        <is>
          <t>صافي الأصول الثابتة</t>
        </is>
      </c>
      <c r="B19" s="19">
        <f>'الافتراضات'!$B$21</f>
        <v/>
      </c>
      <c r="C19" s="19">
        <f>B19+'الافتراضات'!$B$13-C8</f>
        <v/>
      </c>
      <c r="D19" s="19">
        <f>C19+'الافتراضات'!$B$13-D8</f>
        <v/>
      </c>
      <c r="E19" s="19">
        <f>D19+'الافتراضات'!$B$13-E8</f>
        <v/>
      </c>
    </row>
    <row r="20">
      <c r="A20" s="20" t="inlineStr">
        <is>
          <t>إجمالي الأصول</t>
        </is>
      </c>
      <c r="B20" s="21">
        <f>SUM(B16:B19)</f>
        <v/>
      </c>
      <c r="C20" s="21">
        <f>SUM(C16:C19)</f>
        <v/>
      </c>
      <c r="D20" s="21">
        <f>SUM(D16:D19)</f>
        <v/>
      </c>
      <c r="E20" s="21">
        <f>SUM(E16:E19)</f>
        <v/>
      </c>
    </row>
    <row r="21">
      <c r="A21" s="18" t="inlineStr">
        <is>
          <t>الموردون</t>
        </is>
      </c>
      <c r="B21" s="19">
        <f>'الافتراضات'!$B$22</f>
        <v/>
      </c>
      <c r="C21" s="19">
        <f>ROUND(C5*'الافتراضات'!$B$12/365,2)</f>
        <v/>
      </c>
      <c r="D21" s="19">
        <f>ROUND(D5*'الافتراضات'!$B$12/365,2)</f>
        <v/>
      </c>
      <c r="E21" s="19">
        <f>ROUND(E5*'الافتراضات'!$B$12/365,2)</f>
        <v/>
      </c>
    </row>
    <row r="22">
      <c r="A22" s="18" t="inlineStr">
        <is>
          <t>القروض</t>
        </is>
      </c>
      <c r="B22" s="19">
        <f>'الافتراضات'!$B$23</f>
        <v/>
      </c>
      <c r="C22" s="19">
        <f>MAX(0,B22-'الافتراضات'!$B$14)</f>
        <v/>
      </c>
      <c r="D22" s="19">
        <f>MAX(0,C22-'الافتراضات'!$B$14)</f>
        <v/>
      </c>
      <c r="E22" s="19">
        <f>MAX(0,D22-'الافتراضات'!$B$14)</f>
        <v/>
      </c>
    </row>
    <row r="23">
      <c r="A23" s="18" t="inlineStr">
        <is>
          <t>رأس المال</t>
        </is>
      </c>
      <c r="B23" s="19">
        <f>'الافتراضات'!$B$24</f>
        <v/>
      </c>
      <c r="C23" s="19">
        <f>B23</f>
        <v/>
      </c>
      <c r="D23" s="19">
        <f>C23</f>
        <v/>
      </c>
      <c r="E23" s="19">
        <f>D23</f>
        <v/>
      </c>
    </row>
    <row r="24">
      <c r="A24" s="18" t="inlineStr">
        <is>
          <t>الأرباح المحتجزة</t>
        </is>
      </c>
      <c r="B24" s="19">
        <f>'الافتراضات'!B25</f>
        <v/>
      </c>
      <c r="C24" s="19">
        <f>B24+C13+C37</f>
        <v/>
      </c>
      <c r="D24" s="19">
        <f>C24+D13+D37</f>
        <v/>
      </c>
      <c r="E24" s="19">
        <f>D24+E13+E37</f>
        <v/>
      </c>
    </row>
    <row r="25">
      <c r="A25" s="22" t="inlineStr">
        <is>
          <t>إجمالي الالتزامات وحقوق الملكية</t>
        </is>
      </c>
      <c r="B25" s="24">
        <f>SUM(B21:B24)</f>
        <v/>
      </c>
      <c r="C25" s="24">
        <f>SUM(C21:C24)</f>
        <v/>
      </c>
      <c r="D25" s="24">
        <f>SUM(D21:D24)</f>
        <v/>
      </c>
      <c r="E25" s="24">
        <f>SUM(E21:E24)</f>
        <v/>
      </c>
    </row>
    <row r="26">
      <c r="A26" s="18" t="inlineStr">
        <is>
          <t>فرق التوازن (يجب أن يكون صفرًا)</t>
        </is>
      </c>
      <c r="B26" s="19">
        <f>ROUND(B20-B25,2)</f>
        <v/>
      </c>
      <c r="C26" s="19">
        <f>ROUND(C20-C25,2)</f>
        <v/>
      </c>
      <c r="D26" s="19">
        <f>ROUND(D20-D25,2)</f>
        <v/>
      </c>
      <c r="E26" s="19">
        <f>ROUND(E20-E25,2)</f>
        <v/>
      </c>
    </row>
    <row r="28">
      <c r="A28" s="25" t="inlineStr">
        <is>
          <t>قائمة التدفقات النقدية</t>
        </is>
      </c>
    </row>
    <row r="29">
      <c r="A29" s="18" t="inlineStr">
        <is>
          <t>صافي الربح</t>
        </is>
      </c>
      <c r="C29" s="19">
        <f>C13</f>
        <v/>
      </c>
      <c r="D29" s="19">
        <f>D13</f>
        <v/>
      </c>
      <c r="E29" s="19">
        <f>E13</f>
        <v/>
      </c>
    </row>
    <row r="30">
      <c r="A30" s="18" t="inlineStr">
        <is>
          <t>الإهلاك</t>
        </is>
      </c>
      <c r="C30" s="19">
        <f>C8</f>
        <v/>
      </c>
      <c r="D30" s="19">
        <f>D8</f>
        <v/>
      </c>
      <c r="E30" s="19">
        <f>E8</f>
        <v/>
      </c>
    </row>
    <row r="31">
      <c r="A31" s="18" t="inlineStr">
        <is>
          <t>التغير في العملاء</t>
        </is>
      </c>
      <c r="C31" s="19">
        <f>B17-C17</f>
        <v/>
      </c>
      <c r="D31" s="19">
        <f>C17-D17</f>
        <v/>
      </c>
      <c r="E31" s="19">
        <f>D17-E17</f>
        <v/>
      </c>
    </row>
    <row r="32">
      <c r="A32" s="18" t="inlineStr">
        <is>
          <t>التغير في المخزون</t>
        </is>
      </c>
      <c r="C32" s="19">
        <f>B18-C18</f>
        <v/>
      </c>
      <c r="D32" s="19">
        <f>C18-D18</f>
        <v/>
      </c>
      <c r="E32" s="19">
        <f>D18-E18</f>
        <v/>
      </c>
    </row>
    <row r="33">
      <c r="A33" s="18" t="inlineStr">
        <is>
          <t>التغير في الموردين</t>
        </is>
      </c>
      <c r="C33" s="19">
        <f>C21-B21</f>
        <v/>
      </c>
      <c r="D33" s="19">
        <f>D21-C21</f>
        <v/>
      </c>
      <c r="E33" s="19">
        <f>E21-D21</f>
        <v/>
      </c>
    </row>
    <row r="34">
      <c r="A34" s="20" t="inlineStr">
        <is>
          <t>التدفق من التشغيل</t>
        </is>
      </c>
      <c r="C34" s="21">
        <f>SUM(C29:C33)</f>
        <v/>
      </c>
      <c r="D34" s="21">
        <f>SUM(D29:D33)</f>
        <v/>
      </c>
      <c r="E34" s="21">
        <f>SUM(E29:E33)</f>
        <v/>
      </c>
    </row>
    <row r="35">
      <c r="A35" s="18" t="inlineStr">
        <is>
          <t>الاستثمارات الرأسمالية</t>
        </is>
      </c>
      <c r="C35" s="19">
        <f>-'الافتراضات'!$B$13</f>
        <v/>
      </c>
      <c r="D35" s="19">
        <f>-'الافتراضات'!$B$13</f>
        <v/>
      </c>
      <c r="E35" s="19">
        <f>-'الافتراضات'!$B$13</f>
        <v/>
      </c>
    </row>
    <row r="36">
      <c r="A36" s="18" t="inlineStr">
        <is>
          <t>سداد القروض</t>
        </is>
      </c>
      <c r="C36" s="19">
        <f>C22-B22</f>
        <v/>
      </c>
      <c r="D36" s="19">
        <f>D22-C22</f>
        <v/>
      </c>
      <c r="E36" s="19">
        <f>E22-D22</f>
        <v/>
      </c>
    </row>
    <row r="37">
      <c r="A37" s="18" t="inlineStr">
        <is>
          <t>توزيعات الأرباح</t>
        </is>
      </c>
      <c r="C37" s="19">
        <f>-MAX(0,ROUND(C13*'الافتراضات'!$B$15,2))</f>
        <v/>
      </c>
      <c r="D37" s="19">
        <f>-MAX(0,ROUND(D13*'الافتراضات'!$B$15,2))</f>
        <v/>
      </c>
      <c r="E37" s="19">
        <f>-MAX(0,ROUND(E13*'الافتراضات'!$B$15,2))</f>
        <v/>
      </c>
    </row>
    <row r="38">
      <c r="A38" s="20" t="inlineStr">
        <is>
          <t>التدفق من التمويل</t>
        </is>
      </c>
      <c r="C38" s="21">
        <f>C36+C37</f>
        <v/>
      </c>
      <c r="D38" s="21">
        <f>D36+D37</f>
        <v/>
      </c>
      <c r="E38" s="21">
        <f>E36+E37</f>
        <v/>
      </c>
    </row>
    <row r="39">
      <c r="A39" s="22" t="inlineStr">
        <is>
          <t>صافي التغير في النقدية</t>
        </is>
      </c>
      <c r="B39" s="23" t="n"/>
      <c r="C39" s="24">
        <f>C34+C35+C38</f>
        <v/>
      </c>
      <c r="D39" s="24">
        <f>D34+D35+D38</f>
        <v/>
      </c>
      <c r="E39" s="24">
        <f>E34+E35+E38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15:E15"/>
    <mergeCell ref="A1:E1"/>
    <mergeCell ref="A28:E28"/>
  </mergeCells>
  <conditionalFormatting sqref="B26:E26">
    <cfRule type="expression" priority="1" dxfId="0">
      <formula>ABS(B26)&gt;0.005</formula>
    </cfRule>
  </conditionalFormatting>
  <conditionalFormatting sqref="B16:E16">
    <cfRule type="cellIs" priority="2" operator="less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rightToLeft="1" workbookViewId="0">
      <selection activeCell="A1" sqref="A1"/>
    </sheetView>
  </sheetViews>
  <sheetFormatPr baseColWidth="8" defaultRowHeight="15"/>
  <cols>
    <col width="44" customWidth="1" min="1" max="1"/>
    <col width="18" customWidth="1" min="2" max="2"/>
  </cols>
  <sheetData>
    <row r="1" ht="30" customHeight="1">
      <c r="A1" s="15" t="inlineStr">
        <is>
          <t>افتراضات النموذج</t>
        </is>
      </c>
      <c r="B1" s="16" t="n"/>
    </row>
    <row r="3">
      <c r="A3" s="20" t="inlineStr">
        <is>
          <t>إيرادات السنة الأخيرة (الفعلية)</t>
        </is>
      </c>
      <c r="B3" s="26" t="n">
        <v>10000000</v>
      </c>
    </row>
    <row r="4">
      <c r="A4" s="20" t="inlineStr">
        <is>
          <t>معدل نمو الإيرادات السنوي</t>
        </is>
      </c>
      <c r="B4" s="27" t="n">
        <v>0.15</v>
      </c>
    </row>
    <row r="5">
      <c r="A5" s="20" t="inlineStr">
        <is>
          <t>تكلفة المبيعات % من الإيرادات</t>
        </is>
      </c>
      <c r="B5" s="27" t="n">
        <v>0.6</v>
      </c>
    </row>
    <row r="6">
      <c r="A6" s="20" t="inlineStr">
        <is>
          <t>المصروفات التشغيلية % من الإيرادات</t>
        </is>
      </c>
      <c r="B6" s="27" t="n">
        <v>0.18</v>
      </c>
    </row>
    <row r="7">
      <c r="A7" s="20" t="inlineStr">
        <is>
          <t>معدل الإهلاك من صافي الأصول أول السنة</t>
        </is>
      </c>
      <c r="B7" s="27" t="n">
        <v>0.1</v>
      </c>
    </row>
    <row r="8">
      <c r="A8" s="20" t="inlineStr">
        <is>
          <t>سعر الفائدة على القروض</t>
        </is>
      </c>
      <c r="B8" s="27" t="n">
        <v>0.15</v>
      </c>
    </row>
    <row r="9">
      <c r="A9" s="20" t="inlineStr">
        <is>
          <t>معدل ضريبة الدخل</t>
        </is>
      </c>
      <c r="B9" s="27" t="n">
        <v>0.225</v>
      </c>
    </row>
    <row r="10">
      <c r="A10" s="20" t="inlineStr">
        <is>
          <t>أيام التحصيل من العملاء</t>
        </is>
      </c>
      <c r="B10" s="28" t="n">
        <v>60</v>
      </c>
    </row>
    <row r="11">
      <c r="A11" s="20" t="inlineStr">
        <is>
          <t>أيام التخزين</t>
        </is>
      </c>
      <c r="B11" s="28" t="n">
        <v>75</v>
      </c>
    </row>
    <row r="12">
      <c r="A12" s="20" t="inlineStr">
        <is>
          <t>أيام السداد للموردين</t>
        </is>
      </c>
      <c r="B12" s="28" t="n">
        <v>45</v>
      </c>
    </row>
    <row r="13">
      <c r="A13" s="20" t="inlineStr">
        <is>
          <t>استثمارات رأسمالية سنوية</t>
        </is>
      </c>
      <c r="B13" s="26" t="n">
        <v>800000</v>
      </c>
    </row>
    <row r="14">
      <c r="A14" s="20" t="inlineStr">
        <is>
          <t>سداد أقساط القرض سنويًا</t>
        </is>
      </c>
      <c r="B14" s="26" t="n">
        <v>500000</v>
      </c>
    </row>
    <row r="15">
      <c r="A15" s="20" t="inlineStr">
        <is>
          <t>نسبة توزيع الأرباح</t>
        </is>
      </c>
      <c r="B15" s="27" t="n">
        <v>0.3</v>
      </c>
    </row>
    <row r="17">
      <c r="A17" s="25" t="inlineStr">
        <is>
          <t>الميزانية الافتتاحية</t>
        </is>
      </c>
    </row>
    <row r="18">
      <c r="A18" s="20" t="inlineStr">
        <is>
          <t>النقدية</t>
        </is>
      </c>
      <c r="B18" s="26" t="n">
        <v>1200000</v>
      </c>
    </row>
    <row r="19">
      <c r="A19" s="20" t="inlineStr">
        <is>
          <t>العملاء</t>
        </is>
      </c>
      <c r="B19" s="26" t="n">
        <v>1650000</v>
      </c>
    </row>
    <row r="20">
      <c r="A20" s="20" t="inlineStr">
        <is>
          <t>المخزون</t>
        </is>
      </c>
      <c r="B20" s="26" t="n">
        <v>1250000</v>
      </c>
    </row>
    <row r="21">
      <c r="A21" s="20" t="inlineStr">
        <is>
          <t>صافي الأصول الثابتة</t>
        </is>
      </c>
      <c r="B21" s="26" t="n">
        <v>4500000</v>
      </c>
    </row>
    <row r="22">
      <c r="A22" s="20" t="inlineStr">
        <is>
          <t>الموردون</t>
        </is>
      </c>
      <c r="B22" s="26" t="n">
        <v>740000</v>
      </c>
    </row>
    <row r="23">
      <c r="A23" s="20" t="inlineStr">
        <is>
          <t>القروض</t>
        </is>
      </c>
      <c r="B23" s="26" t="n">
        <v>3000000</v>
      </c>
    </row>
    <row r="24">
      <c r="A24" s="20" t="inlineStr">
        <is>
          <t>رأس المال</t>
        </is>
      </c>
      <c r="B24" s="26" t="n">
        <v>3000000</v>
      </c>
    </row>
    <row r="25">
      <c r="A25" s="18" t="inlineStr">
        <is>
          <t>الأرباح المحتجزة الافتتاحية (محسوبة)</t>
        </is>
      </c>
      <c r="B25" s="19">
        <f>B18+B19+B20+B21-B22-B23-B24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B1"/>
    <mergeCell ref="A17:B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2026-10-28T12:20:42Z</dcterms:created>
  <dcterms:modified xmlns:dcterms="http://purl.org/dc/terms/" xmlns:xsi="http://www.w3.org/2001/XMLSchema-instance" xsi:type="dcterms:W3CDTF">2026-10-28T12:20:42Z</dcterms:modified>
</cp:coreProperties>
</file>