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ازنة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'الموازنة'!$A$1:$K$36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5" fontId="16" fillId="5" borderId="6" applyAlignment="1" pivotButton="0" quotePrefix="0" xfId="0">
      <alignment horizontal="center" vertical="center"/>
    </xf>
    <xf numFmtId="166" fontId="16" fillId="5" borderId="6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الموازنة مقابل الفعلي حسب الفئة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'الملخص'!B4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'الملخص'!$A$5:$A$10</f>
            </numRef>
          </cat>
          <val>
            <numRef>
              <f>'الملخص'!$B$5:$B$10</f>
            </numRef>
          </val>
        </ser>
        <ser>
          <idx val="1"/>
          <order val="1"/>
          <tx>
            <strRef>
              <f>'الملخص'!C4</f>
            </strRef>
          </tx>
          <spPr>
            <a:solidFill xmlns:a="http://schemas.openxmlformats.org/drawingml/2006/main">
              <a:srgbClr val="B08D57"/>
            </a:solidFill>
            <a:ln xmlns:a="http://schemas.openxmlformats.org/drawingml/2006/main">
              <a:solidFill>
                <a:srgbClr val="B08D57"/>
              </a:solidFill>
              <a:prstDash val="solid"/>
            </a:ln>
          </spPr>
          <cat>
            <numRef>
              <f>'الملخص'!$A$5:$A$10</f>
            </numRef>
          </cat>
          <val>
            <numRef>
              <f>'الملخص'!$C$5:$C$10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موازنة المشروع ومتابعة التكاليف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موازنة تفصيلية لمشروع (المثال: تطبيق نظام ERP) لكل بند ومرحلة: الكمية وسعر الوحدة والموازنة، ثم الفعلي والانحراف، مع ملخص حسب فئة التكلفة واحتياطي للطوارئ والمتبقي من الموازنة المعتمدة.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«الموازنة» اكتب اسم المشروع ومديره، ثم البنود: المرحلة والبيان والفئة (من القائمة) والكمية والوحدة وسعر الوحدة.</t>
        </is>
      </c>
    </row>
    <row r="8" ht="18" customHeight="1">
      <c r="A8" s="11" t="inlineStr">
        <is>
          <t>•</t>
        </is>
      </c>
      <c r="B8" s="12" t="inlineStr">
        <is>
          <t>أثناء التنفيذ اكتب التكلفة الفعلية لكل بند؛ يظهر الانحراف بالأحمر إذا تجاوز الفعلي الموازنة.</t>
        </is>
      </c>
    </row>
    <row r="9" ht="18" customHeight="1">
      <c r="A9" s="11" t="inlineStr">
        <is>
          <t>•</t>
        </is>
      </c>
      <c r="B9" s="12" t="inlineStr">
        <is>
          <t>في ورقة «الملخص» حدد نسبة احتياطي الطوارئ، وتابع نسبة الصرف والمتبقي.</t>
        </is>
      </c>
    </row>
    <row r="10" ht="22" customHeight="1">
      <c r="B10" s="10" t="inlineStr">
        <is>
          <t>ملاحظات</t>
        </is>
      </c>
    </row>
    <row r="11" ht="18" customHeight="1">
      <c r="A11" s="11" t="inlineStr">
        <is>
          <t>•</t>
        </is>
      </c>
      <c r="B11" s="12" t="inlineStr">
        <is>
          <t>الانحراف الموجب وفر والسالب تجاوز. البند الذي لم يبدأ يبقى فعليه صفرًا.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0" customWidth="1" min="3" max="3"/>
    <col width="15" customWidth="1" min="4" max="4"/>
    <col width="9" customWidth="1" min="5" max="5"/>
    <col width="9" customWidth="1" min="6" max="6"/>
    <col width="12" customWidth="1" min="7" max="7"/>
    <col width="14" customWidth="1" min="8" max="8"/>
    <col width="14" customWidth="1" min="9" max="9"/>
    <col width="14" customWidth="1" min="10" max="10"/>
    <col width="10" customWidth="1" min="11" max="11"/>
  </cols>
  <sheetData>
    <row r="1" ht="30" customHeight="1">
      <c r="A1" s="15" t="inlineStr">
        <is>
          <t>موازنة المشروع والتكاليف الفعلية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اسم المشروع</t>
        </is>
      </c>
      <c r="B3" s="19" t="n"/>
      <c r="C3" s="20" t="inlineStr">
        <is>
          <t>تطبيق نظام تخطيط موارد المؤسسة ERP</t>
        </is>
      </c>
      <c r="D3" s="21" t="n"/>
      <c r="G3" s="18" t="inlineStr">
        <is>
          <t>مدير المشروع</t>
        </is>
      </c>
      <c r="H3" s="19" t="n"/>
      <c r="I3" s="20" t="inlineStr">
        <is>
          <t>م. هشام رضا</t>
        </is>
      </c>
      <c r="J3" s="21" t="n"/>
    </row>
    <row r="5" ht="30" customHeight="1">
      <c r="A5" s="22" t="inlineStr">
        <is>
          <t>م</t>
        </is>
      </c>
      <c r="B5" s="22" t="inlineStr">
        <is>
          <t>المرحلة</t>
        </is>
      </c>
      <c r="C5" s="22" t="inlineStr">
        <is>
          <t>البند</t>
        </is>
      </c>
      <c r="D5" s="22" t="inlineStr">
        <is>
          <t>الفئة</t>
        </is>
      </c>
      <c r="E5" s="22" t="inlineStr">
        <is>
          <t>الكمية</t>
        </is>
      </c>
      <c r="F5" s="22" t="inlineStr">
        <is>
          <t>الوحدة</t>
        </is>
      </c>
      <c r="G5" s="22" t="inlineStr">
        <is>
          <t>سعر الوحدة</t>
        </is>
      </c>
      <c r="H5" s="22" t="inlineStr">
        <is>
          <t>الموازنة</t>
        </is>
      </c>
      <c r="I5" s="22" t="inlineStr">
        <is>
          <t>الفعلي</t>
        </is>
      </c>
      <c r="J5" s="22" t="inlineStr">
        <is>
          <t>الانحراف</t>
        </is>
      </c>
      <c r="K5" s="22" t="inlineStr">
        <is>
          <t>نسبة الانحراف</t>
        </is>
      </c>
    </row>
    <row r="6">
      <c r="A6" s="23">
        <f>IF(C6="","",ROW()-5)</f>
        <v/>
      </c>
      <c r="B6" s="20" t="inlineStr">
        <is>
          <t>التحليل</t>
        </is>
      </c>
      <c r="C6" s="20" t="inlineStr">
        <is>
          <t>تحليل العمليات الحالية</t>
        </is>
      </c>
      <c r="D6" s="24" t="inlineStr">
        <is>
          <t>عمالة</t>
        </is>
      </c>
      <c r="E6" s="25" t="n">
        <v>120</v>
      </c>
      <c r="F6" s="24" t="inlineStr">
        <is>
          <t>ساعة</t>
        </is>
      </c>
      <c r="G6" s="26" t="n">
        <v>450</v>
      </c>
      <c r="H6" s="27">
        <f>IF(E6="","",E6*G6)</f>
        <v/>
      </c>
      <c r="I6" s="26" t="n">
        <v>52000</v>
      </c>
      <c r="J6" s="27">
        <f>IF(H6="","",H6-I6)</f>
        <v/>
      </c>
      <c r="K6" s="28">
        <f>IF(OR(H6="",N(H6)=0),"",J6/H6)</f>
        <v/>
      </c>
    </row>
    <row r="7">
      <c r="A7" s="23">
        <f>IF(C7="","",ROW()-5)</f>
        <v/>
      </c>
      <c r="B7" s="20" t="inlineStr">
        <is>
          <t>التحليل</t>
        </is>
      </c>
      <c r="C7" s="20" t="inlineStr">
        <is>
          <t>ورش عمل مع الأقسام</t>
        </is>
      </c>
      <c r="D7" s="24" t="inlineStr">
        <is>
          <t>خدمات خارجية</t>
        </is>
      </c>
      <c r="E7" s="25" t="n">
        <v>4</v>
      </c>
      <c r="F7" s="24" t="inlineStr">
        <is>
          <t>ورشة</t>
        </is>
      </c>
      <c r="G7" s="26" t="n">
        <v>7500</v>
      </c>
      <c r="H7" s="27">
        <f>IF(E7="","",E7*G7)</f>
        <v/>
      </c>
      <c r="I7" s="26" t="n">
        <v>30000</v>
      </c>
      <c r="J7" s="27">
        <f>IF(H7="","",H7-I7)</f>
        <v/>
      </c>
      <c r="K7" s="28">
        <f>IF(OR(H7="",N(H7)=0),"",J7/H7)</f>
        <v/>
      </c>
    </row>
    <row r="8">
      <c r="A8" s="23">
        <f>IF(C8="","",ROW()-5)</f>
        <v/>
      </c>
      <c r="B8" s="20" t="inlineStr">
        <is>
          <t>التصميم</t>
        </is>
      </c>
      <c r="C8" s="20" t="inlineStr">
        <is>
          <t>تصميم دليل الحسابات والهيكل</t>
        </is>
      </c>
      <c r="D8" s="24" t="inlineStr">
        <is>
          <t>عمالة</t>
        </is>
      </c>
      <c r="E8" s="25" t="n">
        <v>80</v>
      </c>
      <c r="F8" s="24" t="inlineStr">
        <is>
          <t>ساعة</t>
        </is>
      </c>
      <c r="G8" s="26" t="n">
        <v>450</v>
      </c>
      <c r="H8" s="27">
        <f>IF(E8="","",E8*G8)</f>
        <v/>
      </c>
      <c r="I8" s="26" t="n">
        <v>38700</v>
      </c>
      <c r="J8" s="27">
        <f>IF(H8="","",H8-I8)</f>
        <v/>
      </c>
      <c r="K8" s="28">
        <f>IF(OR(H8="",N(H8)=0),"",J8/H8)</f>
        <v/>
      </c>
    </row>
    <row r="9">
      <c r="A9" s="23">
        <f>IF(C9="","",ROW()-5)</f>
        <v/>
      </c>
      <c r="B9" s="20" t="inlineStr">
        <is>
          <t>التراخيص</t>
        </is>
      </c>
      <c r="C9" s="20" t="inlineStr">
        <is>
          <t>تراخيص النظام لعدد 25 مستخدمًا</t>
        </is>
      </c>
      <c r="D9" s="24" t="inlineStr">
        <is>
          <t>أخرى</t>
        </is>
      </c>
      <c r="E9" s="25" t="n">
        <v>25</v>
      </c>
      <c r="F9" s="24" t="inlineStr">
        <is>
          <t>مستخدم</t>
        </is>
      </c>
      <c r="G9" s="26" t="n">
        <v>6800</v>
      </c>
      <c r="H9" s="27">
        <f>IF(E9="","",E9*G9)</f>
        <v/>
      </c>
      <c r="I9" s="26" t="n">
        <v>170000</v>
      </c>
      <c r="J9" s="27">
        <f>IF(H9="","",H9-I9)</f>
        <v/>
      </c>
      <c r="K9" s="28">
        <f>IF(OR(H9="",N(H9)=0),"",J9/H9)</f>
        <v/>
      </c>
    </row>
    <row r="10">
      <c r="A10" s="23">
        <f>IF(C10="","",ROW()-5)</f>
        <v/>
      </c>
      <c r="B10" s="20" t="inlineStr">
        <is>
          <t>البنية التحتية</t>
        </is>
      </c>
      <c r="C10" s="20" t="inlineStr">
        <is>
          <t>خادم وأجهزة</t>
        </is>
      </c>
      <c r="D10" s="24" t="inlineStr">
        <is>
          <t>معدات</t>
        </is>
      </c>
      <c r="E10" s="25" t="n">
        <v>1</v>
      </c>
      <c r="F10" s="24" t="inlineStr">
        <is>
          <t>مجموعة</t>
        </is>
      </c>
      <c r="G10" s="26" t="n">
        <v>145000</v>
      </c>
      <c r="H10" s="27">
        <f>IF(E10="","",E10*G10)</f>
        <v/>
      </c>
      <c r="I10" s="26" t="n">
        <v>151200</v>
      </c>
      <c r="J10" s="27">
        <f>IF(H10="","",H10-I10)</f>
        <v/>
      </c>
      <c r="K10" s="28">
        <f>IF(OR(H10="",N(H10)=0),"",J10/H10)</f>
        <v/>
      </c>
    </row>
    <row r="11">
      <c r="A11" s="23">
        <f>IF(C11="","",ROW()-5)</f>
        <v/>
      </c>
      <c r="B11" s="20" t="inlineStr">
        <is>
          <t>البنية التحتية</t>
        </is>
      </c>
      <c r="C11" s="20" t="inlineStr">
        <is>
          <t>شبكات وتجهيزات</t>
        </is>
      </c>
      <c r="D11" s="24" t="inlineStr">
        <is>
          <t>معدات</t>
        </is>
      </c>
      <c r="E11" s="25" t="n">
        <v>1</v>
      </c>
      <c r="F11" s="24" t="inlineStr">
        <is>
          <t>مجموعة</t>
        </is>
      </c>
      <c r="G11" s="26" t="n">
        <v>38000</v>
      </c>
      <c r="H11" s="27">
        <f>IF(E11="","",E11*G11)</f>
        <v/>
      </c>
      <c r="I11" s="26" t="n">
        <v>35500</v>
      </c>
      <c r="J11" s="27">
        <f>IF(H11="","",H11-I11)</f>
        <v/>
      </c>
      <c r="K11" s="28">
        <f>IF(OR(H11="",N(H11)=0),"",J11/H11)</f>
        <v/>
      </c>
    </row>
    <row r="12">
      <c r="A12" s="23">
        <f>IF(C12="","",ROW()-5)</f>
        <v/>
      </c>
      <c r="B12" s="20" t="inlineStr">
        <is>
          <t>التنفيذ</t>
        </is>
      </c>
      <c r="C12" s="20" t="inlineStr">
        <is>
          <t>إعداد وتهيئة النظام</t>
        </is>
      </c>
      <c r="D12" s="24" t="inlineStr">
        <is>
          <t>خدمات خارجية</t>
        </is>
      </c>
      <c r="E12" s="25" t="n">
        <v>200</v>
      </c>
      <c r="F12" s="24" t="inlineStr">
        <is>
          <t>ساعة</t>
        </is>
      </c>
      <c r="G12" s="26" t="n">
        <v>600</v>
      </c>
      <c r="H12" s="27">
        <f>IF(E12="","",E12*G12)</f>
        <v/>
      </c>
      <c r="I12" s="26" t="n">
        <v>126000</v>
      </c>
      <c r="J12" s="27">
        <f>IF(H12="","",H12-I12)</f>
        <v/>
      </c>
      <c r="K12" s="28">
        <f>IF(OR(H12="",N(H12)=0),"",J12/H12)</f>
        <v/>
      </c>
    </row>
    <row r="13">
      <c r="A13" s="23">
        <f>IF(C13="","",ROW()-5)</f>
        <v/>
      </c>
      <c r="B13" s="20" t="inlineStr">
        <is>
          <t>التنفيذ</t>
        </is>
      </c>
      <c r="C13" s="20" t="inlineStr">
        <is>
          <t>ترحيل البيانات</t>
        </is>
      </c>
      <c r="D13" s="24" t="inlineStr">
        <is>
          <t>عمالة</t>
        </is>
      </c>
      <c r="E13" s="25" t="n">
        <v>90</v>
      </c>
      <c r="F13" s="24" t="inlineStr">
        <is>
          <t>ساعة</t>
        </is>
      </c>
      <c r="G13" s="26" t="n">
        <v>400</v>
      </c>
      <c r="H13" s="27">
        <f>IF(E13="","",E13*G13)</f>
        <v/>
      </c>
      <c r="I13" s="26" t="n">
        <v>41000</v>
      </c>
      <c r="J13" s="27">
        <f>IF(H13="","",H13-I13)</f>
        <v/>
      </c>
      <c r="K13" s="28">
        <f>IF(OR(H13="",N(H13)=0),"",J13/H13)</f>
        <v/>
      </c>
    </row>
    <row r="14">
      <c r="A14" s="23">
        <f>IF(C14="","",ROW()-5)</f>
        <v/>
      </c>
      <c r="B14" s="20" t="inlineStr">
        <is>
          <t>التدريب</t>
        </is>
      </c>
      <c r="C14" s="20" t="inlineStr">
        <is>
          <t>تدريب المستخدمين</t>
        </is>
      </c>
      <c r="D14" s="24" t="inlineStr">
        <is>
          <t>خدمات خارجية</t>
        </is>
      </c>
      <c r="E14" s="25" t="n">
        <v>6</v>
      </c>
      <c r="F14" s="24" t="inlineStr">
        <is>
          <t>دورة</t>
        </is>
      </c>
      <c r="G14" s="26" t="n">
        <v>9000</v>
      </c>
      <c r="H14" s="27">
        <f>IF(E14="","",E14*G14)</f>
        <v/>
      </c>
      <c r="I14" s="26" t="n">
        <v>54000</v>
      </c>
      <c r="J14" s="27">
        <f>IF(H14="","",H14-I14)</f>
        <v/>
      </c>
      <c r="K14" s="28">
        <f>IF(OR(H14="",N(H14)=0),"",J14/H14)</f>
        <v/>
      </c>
    </row>
    <row r="15">
      <c r="A15" s="23">
        <f>IF(C15="","",ROW()-5)</f>
        <v/>
      </c>
      <c r="B15" s="20" t="inlineStr">
        <is>
          <t>التدريب</t>
        </is>
      </c>
      <c r="C15" s="20" t="inlineStr">
        <is>
          <t>مواد تدريبية ومطبوعات</t>
        </is>
      </c>
      <c r="D15" s="24" t="inlineStr">
        <is>
          <t>مواد</t>
        </is>
      </c>
      <c r="E15" s="25" t="n">
        <v>25</v>
      </c>
      <c r="F15" s="24" t="inlineStr">
        <is>
          <t>نسخة</t>
        </is>
      </c>
      <c r="G15" s="26" t="n">
        <v>350</v>
      </c>
      <c r="H15" s="27">
        <f>IF(E15="","",E15*G15)</f>
        <v/>
      </c>
      <c r="I15" s="26" t="n">
        <v>8100</v>
      </c>
      <c r="J15" s="27">
        <f>IF(H15="","",H15-I15)</f>
        <v/>
      </c>
      <c r="K15" s="28">
        <f>IF(OR(H15="",N(H15)=0),"",J15/H15)</f>
        <v/>
      </c>
    </row>
    <row r="16">
      <c r="A16" s="23">
        <f>IF(C16="","",ROW()-5)</f>
        <v/>
      </c>
      <c r="B16" s="20" t="inlineStr">
        <is>
          <t>التشغيل التجريبي</t>
        </is>
      </c>
      <c r="C16" s="20" t="inlineStr">
        <is>
          <t>دعم ما بعد التشغيل</t>
        </is>
      </c>
      <c r="D16" s="24" t="inlineStr">
        <is>
          <t>خدمات خارجية</t>
        </is>
      </c>
      <c r="E16" s="25" t="n">
        <v>3</v>
      </c>
      <c r="F16" s="24" t="inlineStr">
        <is>
          <t>شهر</t>
        </is>
      </c>
      <c r="G16" s="26" t="n">
        <v>18000</v>
      </c>
      <c r="H16" s="27">
        <f>IF(E16="","",E16*G16)</f>
        <v/>
      </c>
      <c r="I16" s="26" t="n">
        <v>0</v>
      </c>
      <c r="J16" s="27">
        <f>IF(H16="","",H16-I16)</f>
        <v/>
      </c>
      <c r="K16" s="28">
        <f>IF(OR(H16="",N(H16)=0),"",J16/H16)</f>
        <v/>
      </c>
    </row>
    <row r="17">
      <c r="A17" s="23">
        <f>IF(C17="","",ROW()-5)</f>
        <v/>
      </c>
      <c r="B17" s="20" t="inlineStr">
        <is>
          <t>الإدارة</t>
        </is>
      </c>
      <c r="C17" s="20" t="inlineStr">
        <is>
          <t>انتقالات فريق المشروع</t>
        </is>
      </c>
      <c r="D17" s="24" t="inlineStr">
        <is>
          <t>سفر وانتقالات</t>
        </is>
      </c>
      <c r="E17" s="25" t="n">
        <v>1</v>
      </c>
      <c r="F17" s="24" t="inlineStr">
        <is>
          <t>مقطوع</t>
        </is>
      </c>
      <c r="G17" s="26" t="n">
        <v>15000</v>
      </c>
      <c r="H17" s="27">
        <f>IF(E17="","",E17*G17)</f>
        <v/>
      </c>
      <c r="I17" s="26" t="n">
        <v>11800</v>
      </c>
      <c r="J17" s="27">
        <f>IF(H17="","",H17-I17)</f>
        <v/>
      </c>
      <c r="K17" s="28">
        <f>IF(OR(H17="",N(H17)=0),"",J17/H17)</f>
        <v/>
      </c>
    </row>
    <row r="18">
      <c r="A18" s="23">
        <f>IF(C18="","",ROW()-5)</f>
        <v/>
      </c>
      <c r="B18" s="20" t="n"/>
      <c r="C18" s="20" t="n"/>
      <c r="D18" s="24" t="n"/>
      <c r="E18" s="25" t="n"/>
      <c r="F18" s="24" t="n"/>
      <c r="G18" s="26" t="n"/>
      <c r="H18" s="27">
        <f>IF(E18="","",E18*G18)</f>
        <v/>
      </c>
      <c r="I18" s="26" t="n"/>
      <c r="J18" s="27">
        <f>IF(H18="","",H18-I18)</f>
        <v/>
      </c>
      <c r="K18" s="28">
        <f>IF(OR(H18="",N(H18)=0),"",J18/H18)</f>
        <v/>
      </c>
    </row>
    <row r="19">
      <c r="A19" s="23">
        <f>IF(C19="","",ROW()-5)</f>
        <v/>
      </c>
      <c r="B19" s="20" t="n"/>
      <c r="C19" s="20" t="n"/>
      <c r="D19" s="24" t="n"/>
      <c r="E19" s="25" t="n"/>
      <c r="F19" s="24" t="n"/>
      <c r="G19" s="26" t="n"/>
      <c r="H19" s="27">
        <f>IF(E19="","",E19*G19)</f>
        <v/>
      </c>
      <c r="I19" s="26" t="n"/>
      <c r="J19" s="27">
        <f>IF(H19="","",H19-I19)</f>
        <v/>
      </c>
      <c r="K19" s="28">
        <f>IF(OR(H19="",N(H19)=0),"",J19/H19)</f>
        <v/>
      </c>
    </row>
    <row r="20">
      <c r="A20" s="23">
        <f>IF(C20="","",ROW()-5)</f>
        <v/>
      </c>
      <c r="B20" s="20" t="n"/>
      <c r="C20" s="20" t="n"/>
      <c r="D20" s="24" t="n"/>
      <c r="E20" s="25" t="n"/>
      <c r="F20" s="24" t="n"/>
      <c r="G20" s="26" t="n"/>
      <c r="H20" s="27">
        <f>IF(E20="","",E20*G20)</f>
        <v/>
      </c>
      <c r="I20" s="26" t="n"/>
      <c r="J20" s="27">
        <f>IF(H20="","",H20-I20)</f>
        <v/>
      </c>
      <c r="K20" s="28">
        <f>IF(OR(H20="",N(H20)=0),"",J20/H20)</f>
        <v/>
      </c>
    </row>
    <row r="21">
      <c r="A21" s="23">
        <f>IF(C21="","",ROW()-5)</f>
        <v/>
      </c>
      <c r="B21" s="20" t="n"/>
      <c r="C21" s="20" t="n"/>
      <c r="D21" s="24" t="n"/>
      <c r="E21" s="25" t="n"/>
      <c r="F21" s="24" t="n"/>
      <c r="G21" s="26" t="n"/>
      <c r="H21" s="27">
        <f>IF(E21="","",E21*G21)</f>
        <v/>
      </c>
      <c r="I21" s="26" t="n"/>
      <c r="J21" s="27">
        <f>IF(H21="","",H21-I21)</f>
        <v/>
      </c>
      <c r="K21" s="28">
        <f>IF(OR(H21="",N(H21)=0),"",J21/H21)</f>
        <v/>
      </c>
    </row>
    <row r="22">
      <c r="A22" s="23">
        <f>IF(C22="","",ROW()-5)</f>
        <v/>
      </c>
      <c r="B22" s="20" t="n"/>
      <c r="C22" s="20" t="n"/>
      <c r="D22" s="24" t="n"/>
      <c r="E22" s="25" t="n"/>
      <c r="F22" s="24" t="n"/>
      <c r="G22" s="26" t="n"/>
      <c r="H22" s="27">
        <f>IF(E22="","",E22*G22)</f>
        <v/>
      </c>
      <c r="I22" s="26" t="n"/>
      <c r="J22" s="27">
        <f>IF(H22="","",H22-I22)</f>
        <v/>
      </c>
      <c r="K22" s="28">
        <f>IF(OR(H22="",N(H22)=0),"",J22/H22)</f>
        <v/>
      </c>
    </row>
    <row r="23">
      <c r="A23" s="23">
        <f>IF(C23="","",ROW()-5)</f>
        <v/>
      </c>
      <c r="B23" s="20" t="n"/>
      <c r="C23" s="20" t="n"/>
      <c r="D23" s="24" t="n"/>
      <c r="E23" s="25" t="n"/>
      <c r="F23" s="24" t="n"/>
      <c r="G23" s="26" t="n"/>
      <c r="H23" s="27">
        <f>IF(E23="","",E23*G23)</f>
        <v/>
      </c>
      <c r="I23" s="26" t="n"/>
      <c r="J23" s="27">
        <f>IF(H23="","",H23-I23)</f>
        <v/>
      </c>
      <c r="K23" s="28">
        <f>IF(OR(H23="",N(H23)=0),"",J23/H23)</f>
        <v/>
      </c>
    </row>
    <row r="24">
      <c r="A24" s="23">
        <f>IF(C24="","",ROW()-5)</f>
        <v/>
      </c>
      <c r="B24" s="20" t="n"/>
      <c r="C24" s="20" t="n"/>
      <c r="D24" s="24" t="n"/>
      <c r="E24" s="25" t="n"/>
      <c r="F24" s="24" t="n"/>
      <c r="G24" s="26" t="n"/>
      <c r="H24" s="27">
        <f>IF(E24="","",E24*G24)</f>
        <v/>
      </c>
      <c r="I24" s="26" t="n"/>
      <c r="J24" s="27">
        <f>IF(H24="","",H24-I24)</f>
        <v/>
      </c>
      <c r="K24" s="28">
        <f>IF(OR(H24="",N(H24)=0),"",J24/H24)</f>
        <v/>
      </c>
    </row>
    <row r="25">
      <c r="A25" s="23">
        <f>IF(C25="","",ROW()-5)</f>
        <v/>
      </c>
      <c r="B25" s="20" t="n"/>
      <c r="C25" s="20" t="n"/>
      <c r="D25" s="24" t="n"/>
      <c r="E25" s="25" t="n"/>
      <c r="F25" s="24" t="n"/>
      <c r="G25" s="26" t="n"/>
      <c r="H25" s="27">
        <f>IF(E25="","",E25*G25)</f>
        <v/>
      </c>
      <c r="I25" s="26" t="n"/>
      <c r="J25" s="27">
        <f>IF(H25="","",H25-I25)</f>
        <v/>
      </c>
      <c r="K25" s="28">
        <f>IF(OR(H25="",N(H25)=0),"",J25/H25)</f>
        <v/>
      </c>
    </row>
    <row r="26">
      <c r="A26" s="23">
        <f>IF(C26="","",ROW()-5)</f>
        <v/>
      </c>
      <c r="B26" s="20" t="n"/>
      <c r="C26" s="20" t="n"/>
      <c r="D26" s="24" t="n"/>
      <c r="E26" s="25" t="n"/>
      <c r="F26" s="24" t="n"/>
      <c r="G26" s="26" t="n"/>
      <c r="H26" s="27">
        <f>IF(E26="","",E26*G26)</f>
        <v/>
      </c>
      <c r="I26" s="26" t="n"/>
      <c r="J26" s="27">
        <f>IF(H26="","",H26-I26)</f>
        <v/>
      </c>
      <c r="K26" s="28">
        <f>IF(OR(H26="",N(H26)=0),"",J26/H26)</f>
        <v/>
      </c>
    </row>
    <row r="27">
      <c r="A27" s="23">
        <f>IF(C27="","",ROW()-5)</f>
        <v/>
      </c>
      <c r="B27" s="20" t="n"/>
      <c r="C27" s="20" t="n"/>
      <c r="D27" s="24" t="n"/>
      <c r="E27" s="25" t="n"/>
      <c r="F27" s="24" t="n"/>
      <c r="G27" s="26" t="n"/>
      <c r="H27" s="27">
        <f>IF(E27="","",E27*G27)</f>
        <v/>
      </c>
      <c r="I27" s="26" t="n"/>
      <c r="J27" s="27">
        <f>IF(H27="","",H27-I27)</f>
        <v/>
      </c>
      <c r="K27" s="28">
        <f>IF(OR(H27="",N(H27)=0),"",J27/H27)</f>
        <v/>
      </c>
    </row>
    <row r="28">
      <c r="A28" s="23">
        <f>IF(C28="","",ROW()-5)</f>
        <v/>
      </c>
      <c r="B28" s="20" t="n"/>
      <c r="C28" s="20" t="n"/>
      <c r="D28" s="24" t="n"/>
      <c r="E28" s="25" t="n"/>
      <c r="F28" s="24" t="n"/>
      <c r="G28" s="26" t="n"/>
      <c r="H28" s="27">
        <f>IF(E28="","",E28*G28)</f>
        <v/>
      </c>
      <c r="I28" s="26" t="n"/>
      <c r="J28" s="27">
        <f>IF(H28="","",H28-I28)</f>
        <v/>
      </c>
      <c r="K28" s="28">
        <f>IF(OR(H28="",N(H28)=0),"",J28/H28)</f>
        <v/>
      </c>
    </row>
    <row r="29">
      <c r="A29" s="23">
        <f>IF(C29="","",ROW()-5)</f>
        <v/>
      </c>
      <c r="B29" s="20" t="n"/>
      <c r="C29" s="20" t="n"/>
      <c r="D29" s="24" t="n"/>
      <c r="E29" s="25" t="n"/>
      <c r="F29" s="24" t="n"/>
      <c r="G29" s="26" t="n"/>
      <c r="H29" s="27">
        <f>IF(E29="","",E29*G29)</f>
        <v/>
      </c>
      <c r="I29" s="26" t="n"/>
      <c r="J29" s="27">
        <f>IF(H29="","",H29-I29)</f>
        <v/>
      </c>
      <c r="K29" s="28">
        <f>IF(OR(H29="",N(H29)=0),"",J29/H29)</f>
        <v/>
      </c>
    </row>
    <row r="30">
      <c r="A30" s="23">
        <f>IF(C30="","",ROW()-5)</f>
        <v/>
      </c>
      <c r="B30" s="20" t="n"/>
      <c r="C30" s="20" t="n"/>
      <c r="D30" s="24" t="n"/>
      <c r="E30" s="25" t="n"/>
      <c r="F30" s="24" t="n"/>
      <c r="G30" s="26" t="n"/>
      <c r="H30" s="27">
        <f>IF(E30="","",E30*G30)</f>
        <v/>
      </c>
      <c r="I30" s="26" t="n"/>
      <c r="J30" s="27">
        <f>IF(H30="","",H30-I30)</f>
        <v/>
      </c>
      <c r="K30" s="28">
        <f>IF(OR(H30="",N(H30)=0),"",J30/H30)</f>
        <v/>
      </c>
    </row>
    <row r="31">
      <c r="A31" s="23">
        <f>IF(C31="","",ROW()-5)</f>
        <v/>
      </c>
      <c r="B31" s="20" t="n"/>
      <c r="C31" s="20" t="n"/>
      <c r="D31" s="24" t="n"/>
      <c r="E31" s="25" t="n"/>
      <c r="F31" s="24" t="n"/>
      <c r="G31" s="26" t="n"/>
      <c r="H31" s="27">
        <f>IF(E31="","",E31*G31)</f>
        <v/>
      </c>
      <c r="I31" s="26" t="n"/>
      <c r="J31" s="27">
        <f>IF(H31="","",H31-I31)</f>
        <v/>
      </c>
      <c r="K31" s="28">
        <f>IF(OR(H31="",N(H31)=0),"",J31/H31)</f>
        <v/>
      </c>
    </row>
    <row r="32">
      <c r="A32" s="23">
        <f>IF(C32="","",ROW()-5)</f>
        <v/>
      </c>
      <c r="B32" s="20" t="n"/>
      <c r="C32" s="20" t="n"/>
      <c r="D32" s="24" t="n"/>
      <c r="E32" s="25" t="n"/>
      <c r="F32" s="24" t="n"/>
      <c r="G32" s="26" t="n"/>
      <c r="H32" s="27">
        <f>IF(E32="","",E32*G32)</f>
        <v/>
      </c>
      <c r="I32" s="26" t="n"/>
      <c r="J32" s="27">
        <f>IF(H32="","",H32-I32)</f>
        <v/>
      </c>
      <c r="K32" s="28">
        <f>IF(OR(H32="",N(H32)=0),"",J32/H32)</f>
        <v/>
      </c>
    </row>
    <row r="33">
      <c r="A33" s="23">
        <f>IF(C33="","",ROW()-5)</f>
        <v/>
      </c>
      <c r="B33" s="20" t="n"/>
      <c r="C33" s="20" t="n"/>
      <c r="D33" s="24" t="n"/>
      <c r="E33" s="25" t="n"/>
      <c r="F33" s="24" t="n"/>
      <c r="G33" s="26" t="n"/>
      <c r="H33" s="27">
        <f>IF(E33="","",E33*G33)</f>
        <v/>
      </c>
      <c r="I33" s="26" t="n"/>
      <c r="J33" s="27">
        <f>IF(H33="","",H33-I33)</f>
        <v/>
      </c>
      <c r="K33" s="28">
        <f>IF(OR(H33="",N(H33)=0),"",J33/H33)</f>
        <v/>
      </c>
    </row>
    <row r="34">
      <c r="A34" s="23">
        <f>IF(C34="","",ROW()-5)</f>
        <v/>
      </c>
      <c r="B34" s="20" t="n"/>
      <c r="C34" s="20" t="n"/>
      <c r="D34" s="24" t="n"/>
      <c r="E34" s="25" t="n"/>
      <c r="F34" s="24" t="n"/>
      <c r="G34" s="26" t="n"/>
      <c r="H34" s="27">
        <f>IF(E34="","",E34*G34)</f>
        <v/>
      </c>
      <c r="I34" s="26" t="n"/>
      <c r="J34" s="27">
        <f>IF(H34="","",H34-I34)</f>
        <v/>
      </c>
      <c r="K34" s="28">
        <f>IF(OR(H34="",N(H34)=0),"",J34/H34)</f>
        <v/>
      </c>
    </row>
    <row r="35">
      <c r="A35" s="23">
        <f>IF(C35="","",ROW()-5)</f>
        <v/>
      </c>
      <c r="B35" s="20" t="n"/>
      <c r="C35" s="20" t="n"/>
      <c r="D35" s="24" t="n"/>
      <c r="E35" s="25" t="n"/>
      <c r="F35" s="24" t="n"/>
      <c r="G35" s="26" t="n"/>
      <c r="H35" s="27">
        <f>IF(E35="","",E35*G35)</f>
        <v/>
      </c>
      <c r="I35" s="26" t="n"/>
      <c r="J35" s="27">
        <f>IF(H35="","",H35-I35)</f>
        <v/>
      </c>
      <c r="K35" s="28">
        <f>IF(OR(H35="",N(H35)=0),"",J35/H35)</f>
        <v/>
      </c>
    </row>
    <row r="36">
      <c r="A36" s="29" t="n"/>
      <c r="B36" s="29" t="n"/>
      <c r="C36" s="30" t="inlineStr">
        <is>
          <t>الإجمالي</t>
        </is>
      </c>
      <c r="D36" s="29" t="n"/>
      <c r="E36" s="29" t="n"/>
      <c r="F36" s="29" t="n"/>
      <c r="G36" s="29" t="n"/>
      <c r="H36" s="31">
        <f>SUM(H6:H35)</f>
        <v/>
      </c>
      <c r="I36" s="31">
        <f>SUM(I6:I35)</f>
        <v/>
      </c>
      <c r="J36" s="31">
        <f>SUM(J6:J35)</f>
        <v/>
      </c>
      <c r="K36" s="32">
        <f>IF(H36=0,"",J36/H36)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2:K2"/>
    <mergeCell ref="A1:K1"/>
    <mergeCell ref="C3:D3"/>
    <mergeCell ref="A3:B3"/>
    <mergeCell ref="G3:H3"/>
    <mergeCell ref="I3:J3"/>
  </mergeCells>
  <conditionalFormatting sqref="J6:J36">
    <cfRule type="cellIs" priority="1" operator="lessThan" dxfId="0">
      <formula>0</formula>
    </cfRule>
  </conditionalFormatting>
  <dataValidations count="1">
    <dataValidation sqref="D6:D35" showDropDown="0" showInputMessage="0" showErrorMessage="0" allowBlank="1" type="list">
      <formula1>"عمالة,مواد,معدات,خدمات خارجية,سفر وانتقالات,أخرى"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rightToLeft="1"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2" customWidth="1" min="5" max="5"/>
  </cols>
  <sheetData>
    <row r="1" ht="30" customHeight="1">
      <c r="A1" s="15" t="inlineStr">
        <is>
          <t>ملخص الموازنة حسب الفئة</t>
        </is>
      </c>
      <c r="B1" s="16" t="n"/>
      <c r="C1" s="16" t="n"/>
      <c r="D1" s="16" t="n"/>
      <c r="E1" s="16" t="n"/>
    </row>
    <row r="4" ht="30" customHeight="1">
      <c r="A4" s="22" t="inlineStr">
        <is>
          <t>الفئة</t>
        </is>
      </c>
      <c r="B4" s="22" t="inlineStr">
        <is>
          <t>الموازنة</t>
        </is>
      </c>
      <c r="C4" s="22" t="inlineStr">
        <is>
          <t>الفعلي</t>
        </is>
      </c>
      <c r="D4" s="22" t="inlineStr">
        <is>
          <t>الانحراف</t>
        </is>
      </c>
      <c r="E4" s="22" t="inlineStr">
        <is>
          <t>نسبة الصرف</t>
        </is>
      </c>
    </row>
    <row r="5">
      <c r="A5" s="18" t="inlineStr">
        <is>
          <t>عمالة</t>
        </is>
      </c>
      <c r="B5" s="27">
        <f>SUMIFS('الموازنة'!$H$6:$H$35,'الموازنة'!$D$6:$D$35,$A5)</f>
        <v/>
      </c>
      <c r="C5" s="27">
        <f>SUMIFS('الموازنة'!$I$6:$I$35,'الموازنة'!$D$6:$D$35,$A5)</f>
        <v/>
      </c>
      <c r="D5" s="27">
        <f>B5-C5</f>
        <v/>
      </c>
      <c r="E5" s="28">
        <f>IF(B5=0,"",C5/B5)</f>
        <v/>
      </c>
    </row>
    <row r="6">
      <c r="A6" s="18" t="inlineStr">
        <is>
          <t>مواد</t>
        </is>
      </c>
      <c r="B6" s="27">
        <f>SUMIFS('الموازنة'!$H$6:$H$35,'الموازنة'!$D$6:$D$35,$A6)</f>
        <v/>
      </c>
      <c r="C6" s="27">
        <f>SUMIFS('الموازنة'!$I$6:$I$35,'الموازنة'!$D$6:$D$35,$A6)</f>
        <v/>
      </c>
      <c r="D6" s="27">
        <f>B6-C6</f>
        <v/>
      </c>
      <c r="E6" s="28">
        <f>IF(B6=0,"",C6/B6)</f>
        <v/>
      </c>
    </row>
    <row r="7">
      <c r="A7" s="18" t="inlineStr">
        <is>
          <t>معدات</t>
        </is>
      </c>
      <c r="B7" s="27">
        <f>SUMIFS('الموازنة'!$H$6:$H$35,'الموازنة'!$D$6:$D$35,$A7)</f>
        <v/>
      </c>
      <c r="C7" s="27">
        <f>SUMIFS('الموازنة'!$I$6:$I$35,'الموازنة'!$D$6:$D$35,$A7)</f>
        <v/>
      </c>
      <c r="D7" s="27">
        <f>B7-C7</f>
        <v/>
      </c>
      <c r="E7" s="28">
        <f>IF(B7=0,"",C7/B7)</f>
        <v/>
      </c>
    </row>
    <row r="8">
      <c r="A8" s="18" t="inlineStr">
        <is>
          <t>خدمات خارجية</t>
        </is>
      </c>
      <c r="B8" s="27">
        <f>SUMIFS('الموازنة'!$H$6:$H$35,'الموازنة'!$D$6:$D$35,$A8)</f>
        <v/>
      </c>
      <c r="C8" s="27">
        <f>SUMIFS('الموازنة'!$I$6:$I$35,'الموازنة'!$D$6:$D$35,$A8)</f>
        <v/>
      </c>
      <c r="D8" s="27">
        <f>B8-C8</f>
        <v/>
      </c>
      <c r="E8" s="28">
        <f>IF(B8=0,"",C8/B8)</f>
        <v/>
      </c>
    </row>
    <row r="9">
      <c r="A9" s="18" t="inlineStr">
        <is>
          <t>سفر وانتقالات</t>
        </is>
      </c>
      <c r="B9" s="27">
        <f>SUMIFS('الموازنة'!$H$6:$H$35,'الموازنة'!$D$6:$D$35,$A9)</f>
        <v/>
      </c>
      <c r="C9" s="27">
        <f>SUMIFS('الموازنة'!$I$6:$I$35,'الموازنة'!$D$6:$D$35,$A9)</f>
        <v/>
      </c>
      <c r="D9" s="27">
        <f>B9-C9</f>
        <v/>
      </c>
      <c r="E9" s="28">
        <f>IF(B9=0,"",C9/B9)</f>
        <v/>
      </c>
    </row>
    <row r="10">
      <c r="A10" s="18" t="inlineStr">
        <is>
          <t>أخرى</t>
        </is>
      </c>
      <c r="B10" s="27">
        <f>SUMIFS('الموازنة'!$H$6:$H$35,'الموازنة'!$D$6:$D$35,$A10)</f>
        <v/>
      </c>
      <c r="C10" s="27">
        <f>SUMIFS('الموازنة'!$I$6:$I$35,'الموازنة'!$D$6:$D$35,$A10)</f>
        <v/>
      </c>
      <c r="D10" s="27">
        <f>B10-C10</f>
        <v/>
      </c>
      <c r="E10" s="28">
        <f>IF(B10=0,"",C10/B10)</f>
        <v/>
      </c>
    </row>
    <row r="11">
      <c r="A11" s="30" t="inlineStr">
        <is>
          <t>الإجمالي</t>
        </is>
      </c>
      <c r="B11" s="31">
        <f>SUM(B5:B10)</f>
        <v/>
      </c>
      <c r="C11" s="31">
        <f>SUM(C5:C10)</f>
        <v/>
      </c>
      <c r="D11" s="31">
        <f>SUM(D5:D10)</f>
        <v/>
      </c>
      <c r="E11" s="32">
        <f>IF(B11=0,"",C11/B11)</f>
        <v/>
      </c>
    </row>
    <row r="13">
      <c r="A13" s="18" t="inlineStr">
        <is>
          <t>نسبة احتياطي الطوارئ</t>
        </is>
      </c>
      <c r="B13" s="33" t="n">
        <v>0.1</v>
      </c>
    </row>
    <row r="14">
      <c r="A14" s="34" t="inlineStr">
        <is>
          <t>قيمة احتياطي الطوارئ</t>
        </is>
      </c>
      <c r="B14" s="27">
        <f>B11*B13</f>
        <v/>
      </c>
    </row>
    <row r="15">
      <c r="A15" s="18" t="inlineStr">
        <is>
          <t>الموازنة المعتمدة شاملة الاحتياطي</t>
        </is>
      </c>
      <c r="B15" s="35">
        <f>B11+B14</f>
        <v/>
      </c>
    </row>
    <row r="16">
      <c r="A16" s="34" t="inlineStr">
        <is>
          <t>المصروف الفعلي حتى الآن</t>
        </is>
      </c>
      <c r="B16" s="27">
        <f>C11</f>
        <v/>
      </c>
    </row>
    <row r="17">
      <c r="A17" s="34" t="inlineStr">
        <is>
          <t>المتبقي من الموازنة المعتمدة</t>
        </is>
      </c>
      <c r="B17" s="27">
        <f>B15-B16</f>
        <v/>
      </c>
    </row>
    <row r="18">
      <c r="A18" s="34" t="inlineStr">
        <is>
          <t>نسبة الصرف من الموازنة المعتمدة</t>
        </is>
      </c>
      <c r="B18" s="28">
        <f>B16/B15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2026-10-28T12:43:27Z</dcterms:created>
  <dcterms:modified xmlns:dcterms="http://purl.org/dc/terms/" xmlns:xsi="http://www.w3.org/2001/XMLSchema-instance" xsi:type="dcterms:W3CDTF">2026-10-28T12:43:27Z</dcterms:modified>
</cp:coreProperties>
</file>