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طلب" sheetId="3" state="visible" r:id="rId3"/>
    <sheet xmlns:r="http://schemas.openxmlformats.org/officeDocument/2006/relationships" name="التوزيع والقيد" sheetId="4" state="visible" r:id="rId4"/>
  </sheets>
  <definedNames>
    <definedName name="_xlnm.Print_Area" localSheetId="2">'الطلب'!$A$1:$F$45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;[Red]-#,##0.00"/>
    <numFmt numFmtId="167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  <font>
      <name val="Arial"/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6" fillId="5" borderId="6" pivotButton="0" quotePrefix="0" xfId="0"/>
    <xf numFmtId="0" fontId="16" fillId="5" borderId="6" applyAlignment="1" pivotButton="0" quotePrefix="0" xfId="0">
      <alignment horizontal="right" vertical="center" wrapText="1"/>
    </xf>
    <xf numFmtId="166" fontId="16" fillId="5" borderId="6" applyAlignment="1" pivotButton="0" quotePrefix="0" xfId="0">
      <alignment horizontal="center" vertical="center"/>
    </xf>
    <xf numFmtId="0" fontId="17" fillId="3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right" vertical="center" wrapText="1"/>
    </xf>
    <xf numFmtId="166" fontId="10" fillId="0" borderId="2" applyAlignment="1" pivotButton="0" quotePrefix="0" xfId="0">
      <alignment horizontal="center" vertical="center"/>
    </xf>
    <xf numFmtId="166" fontId="15" fillId="3" borderId="2" applyAlignment="1" pivotButton="0" quotePrefix="0" xfId="0">
      <alignment horizontal="center" vertical="center"/>
    </xf>
    <xf numFmtId="0" fontId="16" fillId="0" borderId="0" pivotButton="0" quotePrefix="0" xfId="0"/>
    <xf numFmtId="167" fontId="10" fillId="0" borderId="2" applyAlignment="1" pivotButton="0" quotePrefix="0" xfId="0">
      <alignment horizontal="center" vertical="center"/>
    </xf>
    <xf numFmtId="1" fontId="16" fillId="5" borderId="6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طلب تعويض (استعاضة) العهدة النثرية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نموذج يقدمه أمين العهدة النثرية المستديمة لطلب تعويض ما صرفه: كشف بالمستندات المؤيدة، وتسوية بين قيمة العهدة والمصروف والنقدية الفعلية، وتوزيع المصروف على البنود، وقيد التعويض المقترح.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«الطلب» اكتب بيانات الطلب وقيمة العهدة المستديمة والنقدية الموجودة فعلًا في الصندوق عند الجرد.</t>
        </is>
      </c>
    </row>
    <row r="8" ht="34" customHeight="1">
      <c r="A8" s="11" t="inlineStr">
        <is>
          <t>•</t>
        </is>
      </c>
      <c r="B8" s="12" t="inlineStr">
        <is>
          <t>سجّل كل مستند: التاريخ والرقم والبيان والبند من القائمة والمبلغ. تظهر التسوية والعجز أو الزيادة والمبلغ المطلوب لإعادة العهدة لقيمتها.</t>
        </is>
      </c>
    </row>
    <row r="9" ht="34" customHeight="1">
      <c r="A9" s="11" t="inlineStr">
        <is>
          <t>•</t>
        </is>
      </c>
      <c r="B9" s="12" t="inlineStr">
        <is>
          <t>ورقة «التوزيع والقيد» تجمع المصروف حسب البند وتجهز قيد التعويض: من حسابات المصروفات (وعجز العهدة إن وجد) إلى حساب البنك.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سجل العهدة اليومي موجود في قالب منفصل على المجلة (سجل العهدة النثرية). أرفق أصول المستندات بالطلب، وأي عجز يُعالج حسب سياسة الشركة.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rightToLeft="1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13" customWidth="1" min="3" max="3"/>
    <col width="32" customWidth="1" min="4" max="4"/>
    <col width="18" customWidth="1" min="5" max="5"/>
    <col width="15" customWidth="1" min="6" max="6"/>
  </cols>
  <sheetData>
    <row r="1" ht="30" customHeight="1">
      <c r="A1" s="15" t="inlineStr">
        <is>
          <t>طلب تعويض العهدة النثرية</t>
        </is>
      </c>
      <c r="B1" s="16" t="n"/>
      <c r="C1" s="16" t="n"/>
      <c r="D1" s="16" t="n"/>
      <c r="E1" s="16" t="n"/>
      <c r="F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رقم الطلب</t>
        </is>
      </c>
      <c r="B3" s="19" t="n"/>
      <c r="C3" s="20" t="inlineStr">
        <is>
          <t>PC-2026-10</t>
        </is>
      </c>
      <c r="D3" s="21" t="n"/>
      <c r="E3" s="18" t="inlineStr">
        <is>
          <t>تاريخ الطلب</t>
        </is>
      </c>
      <c r="F3" s="22" t="n">
        <v>46325</v>
      </c>
    </row>
    <row r="4">
      <c r="A4" s="18" t="inlineStr">
        <is>
          <t>أمين العهدة</t>
        </is>
      </c>
      <c r="B4" s="19" t="n"/>
      <c r="C4" s="20" t="inlineStr">
        <is>
          <t>سامح عبد الله</t>
        </is>
      </c>
      <c r="D4" s="21" t="n"/>
      <c r="E4" s="18" t="inlineStr">
        <is>
          <t>الإدارة</t>
        </is>
      </c>
      <c r="F4" s="20" t="inlineStr">
        <is>
          <t>الإدارة العامة</t>
        </is>
      </c>
    </row>
    <row r="5">
      <c r="A5" s="18" t="inlineStr">
        <is>
          <t>الفترة من</t>
        </is>
      </c>
      <c r="B5" s="19" t="n"/>
      <c r="C5" s="22" t="n">
        <v>46296</v>
      </c>
      <c r="D5" s="21" t="n"/>
      <c r="E5" s="18" t="inlineStr">
        <is>
          <t>إلى</t>
        </is>
      </c>
      <c r="F5" s="22" t="n">
        <v>46325</v>
      </c>
    </row>
    <row r="6">
      <c r="A6" s="18" t="inlineStr">
        <is>
          <t>قيمة العهدة المستديمة</t>
        </is>
      </c>
      <c r="B6" s="19" t="n"/>
      <c r="C6" s="23" t="n">
        <v>10000</v>
      </c>
      <c r="D6" s="21" t="n"/>
      <c r="E6" s="18" t="inlineStr">
        <is>
          <t>النقدية الفعلية بالصندوق</t>
        </is>
      </c>
      <c r="F6" s="23" t="n">
        <v>3579.5</v>
      </c>
    </row>
    <row r="8" ht="30" customHeight="1">
      <c r="A8" s="24" t="inlineStr">
        <is>
          <t>م</t>
        </is>
      </c>
      <c r="B8" s="24" t="inlineStr">
        <is>
          <t>التاريخ</t>
        </is>
      </c>
      <c r="C8" s="24" t="inlineStr">
        <is>
          <t>رقم المستند</t>
        </is>
      </c>
      <c r="D8" s="24" t="inlineStr">
        <is>
          <t>البيان</t>
        </is>
      </c>
      <c r="E8" s="24" t="inlineStr">
        <is>
          <t>البند</t>
        </is>
      </c>
      <c r="F8" s="24" t="inlineStr">
        <is>
          <t>المبلغ</t>
        </is>
      </c>
    </row>
    <row r="9">
      <c r="A9" s="25">
        <f>IF(F9="","",ROW()-8)</f>
        <v/>
      </c>
      <c r="B9" s="22" t="n">
        <v>46297</v>
      </c>
      <c r="C9" s="26" t="inlineStr">
        <is>
          <t>إيصال 101</t>
        </is>
      </c>
      <c r="D9" s="20" t="inlineStr">
        <is>
          <t>مواصلات تحصيل شيكات</t>
        </is>
      </c>
      <c r="E9" s="26" t="inlineStr">
        <is>
          <t>نقل ومواصلات</t>
        </is>
      </c>
      <c r="F9" s="23" t="n">
        <v>180</v>
      </c>
    </row>
    <row r="10">
      <c r="A10" s="25">
        <f>IF(F10="","",ROW()-8)</f>
        <v/>
      </c>
      <c r="B10" s="22" t="n">
        <v>46298</v>
      </c>
      <c r="C10" s="26" t="inlineStr">
        <is>
          <t>فاتورة 5521</t>
        </is>
      </c>
      <c r="D10" s="20" t="inlineStr">
        <is>
          <t>ورق تصوير وأحبار</t>
        </is>
      </c>
      <c r="E10" s="26" t="inlineStr">
        <is>
          <t>أدوات مكتبية</t>
        </is>
      </c>
      <c r="F10" s="23" t="n">
        <v>1250</v>
      </c>
    </row>
    <row r="11">
      <c r="A11" s="25">
        <f>IF(F11="","",ROW()-8)</f>
        <v/>
      </c>
      <c r="B11" s="22" t="n">
        <v>46300</v>
      </c>
      <c r="C11" s="26" t="inlineStr">
        <is>
          <t>إيصال 102</t>
        </is>
      </c>
      <c r="D11" s="20" t="inlineStr">
        <is>
          <t>ضيافة اجتماع مجلس الإدارة</t>
        </is>
      </c>
      <c r="E11" s="26" t="inlineStr">
        <is>
          <t>ضيافة</t>
        </is>
      </c>
      <c r="F11" s="23" t="n">
        <v>640</v>
      </c>
    </row>
    <row r="12">
      <c r="A12" s="25">
        <f>IF(F12="","",ROW()-8)</f>
        <v/>
      </c>
      <c r="B12" s="22" t="n">
        <v>46302</v>
      </c>
      <c r="C12" s="26" t="inlineStr">
        <is>
          <t>فاتورة 778</t>
        </is>
      </c>
      <c r="D12" s="20" t="inlineStr">
        <is>
          <t>صيانة جهاز التكييف</t>
        </is>
      </c>
      <c r="E12" s="26" t="inlineStr">
        <is>
          <t>صيانة وإصلاحات</t>
        </is>
      </c>
      <c r="F12" s="23" t="n">
        <v>950</v>
      </c>
    </row>
    <row r="13">
      <c r="A13" s="25">
        <f>IF(F13="","",ROW()-8)</f>
        <v/>
      </c>
      <c r="B13" s="22" t="n">
        <v>46304</v>
      </c>
      <c r="C13" s="26" t="inlineStr">
        <is>
          <t>إيصال 103</t>
        </is>
      </c>
      <c r="D13" s="20" t="inlineStr">
        <is>
          <t>شحن مستندات للفرع</t>
        </is>
      </c>
      <c r="E13" s="26" t="inlineStr">
        <is>
          <t>بريد وشحن</t>
        </is>
      </c>
      <c r="F13" s="23" t="n">
        <v>210</v>
      </c>
    </row>
    <row r="14">
      <c r="A14" s="25">
        <f>IF(F14="","",ROW()-8)</f>
        <v/>
      </c>
      <c r="B14" s="22" t="n">
        <v>46307</v>
      </c>
      <c r="C14" s="26" t="inlineStr">
        <is>
          <t>إيصال 104</t>
        </is>
      </c>
      <c r="D14" s="20" t="inlineStr">
        <is>
          <t>مستخرج سجل تجاري</t>
        </is>
      </c>
      <c r="E14" s="26" t="inlineStr">
        <is>
          <t>رسوم حكومية</t>
        </is>
      </c>
      <c r="F14" s="23" t="n">
        <v>385</v>
      </c>
    </row>
    <row r="15">
      <c r="A15" s="25">
        <f>IF(F15="","",ROW()-8)</f>
        <v/>
      </c>
      <c r="B15" s="22" t="n">
        <v>46309</v>
      </c>
      <c r="C15" s="26" t="inlineStr">
        <is>
          <t>إيصال 105</t>
        </is>
      </c>
      <c r="D15" s="20" t="inlineStr">
        <is>
          <t>مواصلات إيداع بنكي</t>
        </is>
      </c>
      <c r="E15" s="26" t="inlineStr">
        <is>
          <t>نقل ومواصلات</t>
        </is>
      </c>
      <c r="F15" s="23" t="n">
        <v>150</v>
      </c>
    </row>
    <row r="16">
      <c r="A16" s="25">
        <f>IF(F16="","",ROW()-8)</f>
        <v/>
      </c>
      <c r="B16" s="22" t="n">
        <v>46311</v>
      </c>
      <c r="C16" s="26" t="inlineStr">
        <is>
          <t>فاتورة 6012</t>
        </is>
      </c>
      <c r="D16" s="20" t="inlineStr">
        <is>
          <t>أدوات نظافة</t>
        </is>
      </c>
      <c r="E16" s="26" t="inlineStr">
        <is>
          <t>متنوعة</t>
        </is>
      </c>
      <c r="F16" s="23" t="n">
        <v>420</v>
      </c>
    </row>
    <row r="17">
      <c r="A17" s="25">
        <f>IF(F17="","",ROW()-8)</f>
        <v/>
      </c>
      <c r="B17" s="22" t="n">
        <v>46314</v>
      </c>
      <c r="C17" s="26" t="inlineStr">
        <is>
          <t>فاتورة 5598</t>
        </is>
      </c>
      <c r="D17" s="20" t="inlineStr">
        <is>
          <t>ملفات وأقلام</t>
        </is>
      </c>
      <c r="E17" s="26" t="inlineStr">
        <is>
          <t>أدوات مكتبية</t>
        </is>
      </c>
      <c r="F17" s="23" t="n">
        <v>365.5</v>
      </c>
    </row>
    <row r="18">
      <c r="A18" s="25">
        <f>IF(F18="","",ROW()-8)</f>
        <v/>
      </c>
      <c r="B18" s="22" t="n">
        <v>46316</v>
      </c>
      <c r="C18" s="26" t="inlineStr">
        <is>
          <t>إيصال 106</t>
        </is>
      </c>
      <c r="D18" s="20" t="inlineStr">
        <is>
          <t>ضيافة عملاء</t>
        </is>
      </c>
      <c r="E18" s="26" t="inlineStr">
        <is>
          <t>ضيافة</t>
        </is>
      </c>
      <c r="F18" s="23" t="n">
        <v>515</v>
      </c>
    </row>
    <row r="19">
      <c r="A19" s="25">
        <f>IF(F19="","",ROW()-8)</f>
        <v/>
      </c>
      <c r="B19" s="22" t="n">
        <v>46318</v>
      </c>
      <c r="C19" s="26" t="inlineStr">
        <is>
          <t>فاتورة 812</t>
        </is>
      </c>
      <c r="D19" s="20" t="inlineStr">
        <is>
          <t>إصلاح طابعة</t>
        </is>
      </c>
      <c r="E19" s="26" t="inlineStr">
        <is>
          <t>صيانة وإصلاحات</t>
        </is>
      </c>
      <c r="F19" s="23" t="n">
        <v>700</v>
      </c>
    </row>
    <row r="20">
      <c r="A20" s="25">
        <f>IF(F20="","",ROW()-8)</f>
        <v/>
      </c>
      <c r="B20" s="22" t="n">
        <v>46321</v>
      </c>
      <c r="C20" s="26" t="inlineStr">
        <is>
          <t>إيصال 107</t>
        </is>
      </c>
      <c r="D20" s="20" t="inlineStr">
        <is>
          <t>توصيل عينات لعميل</t>
        </is>
      </c>
      <c r="E20" s="26" t="inlineStr">
        <is>
          <t>بريد وشحن</t>
        </is>
      </c>
      <c r="F20" s="23" t="n">
        <v>260</v>
      </c>
    </row>
    <row r="21">
      <c r="A21" s="25">
        <f>IF(F21="","",ROW()-8)</f>
        <v/>
      </c>
      <c r="B21" s="22" t="n">
        <v>46323</v>
      </c>
      <c r="C21" s="26" t="inlineStr">
        <is>
          <t>إيصال 108</t>
        </is>
      </c>
      <c r="D21" s="20" t="inlineStr">
        <is>
          <t>مواصلات مأمورية ضرائب</t>
        </is>
      </c>
      <c r="E21" s="26" t="inlineStr">
        <is>
          <t>نقل ومواصلات</t>
        </is>
      </c>
      <c r="F21" s="23" t="n">
        <v>225</v>
      </c>
    </row>
    <row r="22">
      <c r="A22" s="25">
        <f>IF(F22="","",ROW()-8)</f>
        <v/>
      </c>
      <c r="B22" s="22" t="n">
        <v>46324</v>
      </c>
      <c r="C22" s="26" t="inlineStr">
        <is>
          <t>إيصال 109</t>
        </is>
      </c>
      <c r="D22" s="20" t="inlineStr">
        <is>
          <t>رسوم دمغة وتصديق</t>
        </is>
      </c>
      <c r="E22" s="26" t="inlineStr">
        <is>
          <t>رسوم حكومية</t>
        </is>
      </c>
      <c r="F22" s="23" t="n">
        <v>150</v>
      </c>
    </row>
    <row r="23">
      <c r="A23" s="25">
        <f>IF(F23="","",ROW()-8)</f>
        <v/>
      </c>
      <c r="B23" s="22" t="n"/>
      <c r="C23" s="26" t="n"/>
      <c r="D23" s="20" t="n"/>
      <c r="E23" s="26" t="n"/>
      <c r="F23" s="23" t="n"/>
    </row>
    <row r="24">
      <c r="A24" s="25">
        <f>IF(F24="","",ROW()-8)</f>
        <v/>
      </c>
      <c r="B24" s="22" t="n"/>
      <c r="C24" s="26" t="n"/>
      <c r="D24" s="20" t="n"/>
      <c r="E24" s="26" t="n"/>
      <c r="F24" s="23" t="n"/>
    </row>
    <row r="25">
      <c r="A25" s="25">
        <f>IF(F25="","",ROW()-8)</f>
        <v/>
      </c>
      <c r="B25" s="22" t="n"/>
      <c r="C25" s="26" t="n"/>
      <c r="D25" s="20" t="n"/>
      <c r="E25" s="26" t="n"/>
      <c r="F25" s="23" t="n"/>
    </row>
    <row r="26">
      <c r="A26" s="25">
        <f>IF(F26="","",ROW()-8)</f>
        <v/>
      </c>
      <c r="B26" s="22" t="n"/>
      <c r="C26" s="26" t="n"/>
      <c r="D26" s="20" t="n"/>
      <c r="E26" s="26" t="n"/>
      <c r="F26" s="23" t="n"/>
    </row>
    <row r="27">
      <c r="A27" s="25">
        <f>IF(F27="","",ROW()-8)</f>
        <v/>
      </c>
      <c r="B27" s="22" t="n"/>
      <c r="C27" s="26" t="n"/>
      <c r="D27" s="20" t="n"/>
      <c r="E27" s="26" t="n"/>
      <c r="F27" s="23" t="n"/>
    </row>
    <row r="28">
      <c r="A28" s="25">
        <f>IF(F28="","",ROW()-8)</f>
        <v/>
      </c>
      <c r="B28" s="22" t="n"/>
      <c r="C28" s="26" t="n"/>
      <c r="D28" s="20" t="n"/>
      <c r="E28" s="26" t="n"/>
      <c r="F28" s="23" t="n"/>
    </row>
    <row r="29">
      <c r="A29" s="25">
        <f>IF(F29="","",ROW()-8)</f>
        <v/>
      </c>
      <c r="B29" s="22" t="n"/>
      <c r="C29" s="26" t="n"/>
      <c r="D29" s="20" t="n"/>
      <c r="E29" s="26" t="n"/>
      <c r="F29" s="23" t="n"/>
    </row>
    <row r="30">
      <c r="A30" s="25">
        <f>IF(F30="","",ROW()-8)</f>
        <v/>
      </c>
      <c r="B30" s="22" t="n"/>
      <c r="C30" s="26" t="n"/>
      <c r="D30" s="20" t="n"/>
      <c r="E30" s="26" t="n"/>
      <c r="F30" s="23" t="n"/>
    </row>
    <row r="31">
      <c r="A31" s="25">
        <f>IF(F31="","",ROW()-8)</f>
        <v/>
      </c>
      <c r="B31" s="22" t="n"/>
      <c r="C31" s="26" t="n"/>
      <c r="D31" s="20" t="n"/>
      <c r="E31" s="26" t="n"/>
      <c r="F31" s="23" t="n"/>
    </row>
    <row r="32">
      <c r="A32" s="25">
        <f>IF(F32="","",ROW()-8)</f>
        <v/>
      </c>
      <c r="B32" s="22" t="n"/>
      <c r="C32" s="26" t="n"/>
      <c r="D32" s="20" t="n"/>
      <c r="E32" s="26" t="n"/>
      <c r="F32" s="23" t="n"/>
    </row>
    <row r="33">
      <c r="A33" s="25">
        <f>IF(F33="","",ROW()-8)</f>
        <v/>
      </c>
      <c r="B33" s="22" t="n"/>
      <c r="C33" s="26" t="n"/>
      <c r="D33" s="20" t="n"/>
      <c r="E33" s="26" t="n"/>
      <c r="F33" s="23" t="n"/>
    </row>
    <row r="34">
      <c r="A34" s="27" t="n"/>
      <c r="B34" s="27" t="n"/>
      <c r="C34" s="27" t="n"/>
      <c r="D34" s="28" t="inlineStr">
        <is>
          <t>إجمالي المصروفات المؤيدة بمستندات</t>
        </is>
      </c>
      <c r="E34" s="27" t="n"/>
      <c r="F34" s="29">
        <f>SUM(F9:F33)</f>
        <v/>
      </c>
    </row>
    <row r="36">
      <c r="A36" s="30" t="inlineStr">
        <is>
          <t>التسوية</t>
        </is>
      </c>
    </row>
    <row r="37">
      <c r="D37" s="31" t="inlineStr">
        <is>
          <t>قيمة العهدة المستديمة</t>
        </is>
      </c>
      <c r="E37" s="19" t="n"/>
      <c r="F37" s="32">
        <f>C6</f>
        <v/>
      </c>
    </row>
    <row r="38">
      <c r="D38" s="31" t="inlineStr">
        <is>
          <t>يُخصم: المصروفات المؤيدة</t>
        </is>
      </c>
      <c r="E38" s="19" t="n"/>
      <c r="F38" s="32">
        <f>F34</f>
        <v/>
      </c>
    </row>
    <row r="39">
      <c r="D39" s="31" t="inlineStr">
        <is>
          <t>الرصيد الدفتري المفترض</t>
        </is>
      </c>
      <c r="E39" s="19" t="n"/>
      <c r="F39" s="32">
        <f>F37-F38</f>
        <v/>
      </c>
    </row>
    <row r="40">
      <c r="D40" s="31" t="inlineStr">
        <is>
          <t>النقدية الفعلية بالصندوق</t>
        </is>
      </c>
      <c r="E40" s="19" t="n"/>
      <c r="F40" s="32">
        <f>F6</f>
        <v/>
      </c>
    </row>
    <row r="41">
      <c r="D41" s="31" t="inlineStr">
        <is>
          <t>زيادة (+) أو عجز (-) في العهدة</t>
        </is>
      </c>
      <c r="E41" s="19" t="n"/>
      <c r="F41" s="32">
        <f>F40-F39</f>
        <v/>
      </c>
    </row>
    <row r="42">
      <c r="D42" s="18" t="inlineStr">
        <is>
          <t>المبلغ المطلوب لإعادة العهدة لقيمتها</t>
        </is>
      </c>
      <c r="E42" s="19" t="n"/>
      <c r="F42" s="33">
        <f>F37-F40</f>
        <v/>
      </c>
    </row>
    <row r="44">
      <c r="A44" s="34" t="inlineStr">
        <is>
          <t>أمين العهدة: ............</t>
        </is>
      </c>
      <c r="C44" s="34" t="inlineStr">
        <is>
          <t>المحاسب: ............</t>
        </is>
      </c>
      <c r="E44" s="34" t="inlineStr">
        <is>
          <t>المدير المالي: ............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7">
    <mergeCell ref="A4:B4"/>
    <mergeCell ref="A2:F2"/>
    <mergeCell ref="D39:E39"/>
    <mergeCell ref="C6:D6"/>
    <mergeCell ref="D42:E42"/>
    <mergeCell ref="A36:F36"/>
    <mergeCell ref="A1:F1"/>
    <mergeCell ref="C5:D5"/>
    <mergeCell ref="A5:B5"/>
    <mergeCell ref="D37:E37"/>
    <mergeCell ref="D38:E38"/>
    <mergeCell ref="D40:E40"/>
    <mergeCell ref="D41:E41"/>
    <mergeCell ref="C3:D3"/>
    <mergeCell ref="A3:B3"/>
    <mergeCell ref="A6:B6"/>
    <mergeCell ref="C4:D4"/>
  </mergeCells>
  <conditionalFormatting sqref="F41">
    <cfRule type="cellIs" priority="1" operator="lessThan" dxfId="0">
      <formula>0</formula>
    </cfRule>
  </conditionalFormatting>
  <dataValidations count="1">
    <dataValidation sqref="E9:E33" showDropDown="0" showInputMessage="0" showErrorMessage="0" allowBlank="1" type="list">
      <formula1>"نقل ومواصلات,أدوات مكتبية,ضيافة,صيانة وإصلاحات,بريد وشحن,رسوم حكومية,متنوعة"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0" rightToLeft="1"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0" customWidth="1" min="4" max="4"/>
  </cols>
  <sheetData>
    <row r="1" ht="30" customHeight="1">
      <c r="A1" s="15" t="inlineStr">
        <is>
          <t>توزيع المصروفات وقيد التعويض</t>
        </is>
      </c>
      <c r="B1" s="16" t="n"/>
      <c r="C1" s="16" t="n"/>
      <c r="D1" s="16" t="n"/>
    </row>
    <row r="4" ht="30" customHeight="1">
      <c r="A4" s="24" t="inlineStr">
        <is>
          <t>البند</t>
        </is>
      </c>
      <c r="B4" s="24" t="inlineStr">
        <is>
          <t>عدد المستندات</t>
        </is>
      </c>
      <c r="C4" s="24" t="inlineStr">
        <is>
          <t>المبلغ</t>
        </is>
      </c>
      <c r="D4" s="24" t="inlineStr">
        <is>
          <t>النسبة</t>
        </is>
      </c>
    </row>
    <row r="5">
      <c r="A5" s="18" t="inlineStr">
        <is>
          <t>نقل ومواصلات</t>
        </is>
      </c>
      <c r="B5" s="25">
        <f>COUNTIF('الطلب'!$E$9:$E$33,$A5)</f>
        <v/>
      </c>
      <c r="C5" s="32">
        <f>SUMIF('الطلب'!$E$9:$E$33,$A5,'الطلب'!$F$9:$F$33)</f>
        <v/>
      </c>
      <c r="D5" s="35">
        <f>IF($C$12=0,"",C5/$C$12)</f>
        <v/>
      </c>
    </row>
    <row r="6">
      <c r="A6" s="18" t="inlineStr">
        <is>
          <t>أدوات مكتبية</t>
        </is>
      </c>
      <c r="B6" s="25">
        <f>COUNTIF('الطلب'!$E$9:$E$33,$A6)</f>
        <v/>
      </c>
      <c r="C6" s="32">
        <f>SUMIF('الطلب'!$E$9:$E$33,$A6,'الطلب'!$F$9:$F$33)</f>
        <v/>
      </c>
      <c r="D6" s="35">
        <f>IF($C$12=0,"",C6/$C$12)</f>
        <v/>
      </c>
    </row>
    <row r="7">
      <c r="A7" s="18" t="inlineStr">
        <is>
          <t>ضيافة</t>
        </is>
      </c>
      <c r="B7" s="25">
        <f>COUNTIF('الطلب'!$E$9:$E$33,$A7)</f>
        <v/>
      </c>
      <c r="C7" s="32">
        <f>SUMIF('الطلب'!$E$9:$E$33,$A7,'الطلب'!$F$9:$F$33)</f>
        <v/>
      </c>
      <c r="D7" s="35">
        <f>IF($C$12=0,"",C7/$C$12)</f>
        <v/>
      </c>
    </row>
    <row r="8">
      <c r="A8" s="18" t="inlineStr">
        <is>
          <t>صيانة وإصلاحات</t>
        </is>
      </c>
      <c r="B8" s="25">
        <f>COUNTIF('الطلب'!$E$9:$E$33,$A8)</f>
        <v/>
      </c>
      <c r="C8" s="32">
        <f>SUMIF('الطلب'!$E$9:$E$33,$A8,'الطلب'!$F$9:$F$33)</f>
        <v/>
      </c>
      <c r="D8" s="35">
        <f>IF($C$12=0,"",C8/$C$12)</f>
        <v/>
      </c>
    </row>
    <row r="9">
      <c r="A9" s="18" t="inlineStr">
        <is>
          <t>بريد وشحن</t>
        </is>
      </c>
      <c r="B9" s="25">
        <f>COUNTIF('الطلب'!$E$9:$E$33,$A9)</f>
        <v/>
      </c>
      <c r="C9" s="32">
        <f>SUMIF('الطلب'!$E$9:$E$33,$A9,'الطلب'!$F$9:$F$33)</f>
        <v/>
      </c>
      <c r="D9" s="35">
        <f>IF($C$12=0,"",C9/$C$12)</f>
        <v/>
      </c>
    </row>
    <row r="10">
      <c r="A10" s="18" t="inlineStr">
        <is>
          <t>رسوم حكومية</t>
        </is>
      </c>
      <c r="B10" s="25">
        <f>COUNTIF('الطلب'!$E$9:$E$33,$A10)</f>
        <v/>
      </c>
      <c r="C10" s="32">
        <f>SUMIF('الطلب'!$E$9:$E$33,$A10,'الطلب'!$F$9:$F$33)</f>
        <v/>
      </c>
      <c r="D10" s="35">
        <f>IF($C$12=0,"",C10/$C$12)</f>
        <v/>
      </c>
    </row>
    <row r="11">
      <c r="A11" s="18" t="inlineStr">
        <is>
          <t>متنوعة</t>
        </is>
      </c>
      <c r="B11" s="25">
        <f>COUNTIF('الطلب'!$E$9:$E$33,$A11)</f>
        <v/>
      </c>
      <c r="C11" s="32">
        <f>SUMIF('الطلب'!$E$9:$E$33,$A11,'الطلب'!$F$9:$F$33)</f>
        <v/>
      </c>
      <c r="D11" s="35">
        <f>IF($C$12=0,"",C11/$C$12)</f>
        <v/>
      </c>
    </row>
    <row r="12">
      <c r="A12" s="28" t="inlineStr">
        <is>
          <t>الإجمالي</t>
        </is>
      </c>
      <c r="B12" s="36">
        <f>SUM(B5:B11)</f>
        <v/>
      </c>
      <c r="C12" s="29">
        <f>SUM(C5:C11)</f>
        <v/>
      </c>
      <c r="D12" s="27" t="n"/>
    </row>
    <row r="14">
      <c r="A14" s="30" t="inlineStr">
        <is>
          <t>قيد التعويض المقترح</t>
        </is>
      </c>
    </row>
    <row r="15" ht="30" customHeight="1">
      <c r="A15" s="24" t="inlineStr">
        <is>
          <t>الحساب</t>
        </is>
      </c>
      <c r="B15" s="24" t="inlineStr">
        <is>
          <t>مدين</t>
        </is>
      </c>
      <c r="C15" s="24" t="inlineStr">
        <is>
          <t>دائن</t>
        </is>
      </c>
    </row>
    <row r="16">
      <c r="A16" s="31" t="inlineStr">
        <is>
          <t>حـ/ نقل ومواصلات</t>
        </is>
      </c>
      <c r="B16" s="32">
        <f>C5</f>
        <v/>
      </c>
      <c r="C16" s="32">
        <f>0</f>
        <v/>
      </c>
    </row>
    <row r="17">
      <c r="A17" s="31" t="inlineStr">
        <is>
          <t>حـ/ أدوات مكتبية</t>
        </is>
      </c>
      <c r="B17" s="32">
        <f>C6</f>
        <v/>
      </c>
      <c r="C17" s="32">
        <f>0</f>
        <v/>
      </c>
    </row>
    <row r="18">
      <c r="A18" s="31" t="inlineStr">
        <is>
          <t>حـ/ ضيافة</t>
        </is>
      </c>
      <c r="B18" s="32">
        <f>C7</f>
        <v/>
      </c>
      <c r="C18" s="32">
        <f>0</f>
        <v/>
      </c>
    </row>
    <row r="19">
      <c r="A19" s="31" t="inlineStr">
        <is>
          <t>حـ/ صيانة وإصلاحات</t>
        </is>
      </c>
      <c r="B19" s="32">
        <f>C8</f>
        <v/>
      </c>
      <c r="C19" s="32">
        <f>0</f>
        <v/>
      </c>
    </row>
    <row r="20">
      <c r="A20" s="31" t="inlineStr">
        <is>
          <t>حـ/ بريد وشحن</t>
        </is>
      </c>
      <c r="B20" s="32">
        <f>C9</f>
        <v/>
      </c>
      <c r="C20" s="32">
        <f>0</f>
        <v/>
      </c>
    </row>
    <row r="21">
      <c r="A21" s="31" t="inlineStr">
        <is>
          <t>حـ/ رسوم حكومية</t>
        </is>
      </c>
      <c r="B21" s="32">
        <f>C10</f>
        <v/>
      </c>
      <c r="C21" s="32">
        <f>0</f>
        <v/>
      </c>
    </row>
    <row r="22">
      <c r="A22" s="31" t="inlineStr">
        <is>
          <t>حـ/ متنوعة</t>
        </is>
      </c>
      <c r="B22" s="32">
        <f>C11</f>
        <v/>
      </c>
      <c r="C22" s="32">
        <f>0</f>
        <v/>
      </c>
    </row>
    <row r="23">
      <c r="A23" s="31" t="inlineStr">
        <is>
          <t>حـ/ عجز العهدة (على أمين العهدة)</t>
        </is>
      </c>
      <c r="B23" s="32">
        <f>MAX(0,-'الطلب'!F41)</f>
        <v/>
      </c>
      <c r="C23" s="32">
        <f>0</f>
        <v/>
      </c>
    </row>
    <row r="24">
      <c r="A24" s="31" t="inlineStr">
        <is>
          <t>حـ/ إيرادات متنوعة (زيادة العهدة)</t>
        </is>
      </c>
      <c r="B24" s="32">
        <f>0</f>
        <v/>
      </c>
      <c r="C24" s="32">
        <f>MAX(0,'الطلب'!F41)</f>
        <v/>
      </c>
    </row>
    <row r="25">
      <c r="A25" s="31" t="inlineStr">
        <is>
          <t>حـ/ البنك (شيك التعويض)</t>
        </is>
      </c>
      <c r="B25" s="32">
        <f>0</f>
        <v/>
      </c>
      <c r="C25" s="32">
        <f>SUM(B16:B24)-C24</f>
        <v/>
      </c>
    </row>
    <row r="26">
      <c r="A26" s="28" t="inlineStr">
        <is>
          <t>الإجمالي</t>
        </is>
      </c>
      <c r="B26" s="29">
        <f>SUM(B16:B25)</f>
        <v/>
      </c>
      <c r="C26" s="29">
        <f>SUM(C16:C25)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D1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2026-10-28T12:43:27Z</dcterms:created>
  <dcterms:modified xmlns:dcterms="http://purl.org/dc/terms/" xmlns:xsi="http://www.w3.org/2001/XMLSchema-instance" xsi:type="dcterms:W3CDTF">2026-10-28T12:43:27Z</dcterms:modified>
</cp:coreProperties>
</file>