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إهلاك" sheetId="3" state="visible" r:id="rId3"/>
  </sheets>
  <definedNames>
    <definedName name="_xlnm.Print_Area" localSheetId="2">'الإهلاك'!$A$1:$J$38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.00;[Red]-#,##0.00"/>
    <numFmt numFmtId="167" formatCode="0.0"/>
    <numFmt numFmtId="168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8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6" fontId="10" fillId="0" borderId="2" applyAlignment="1" pivotButton="0" quotePrefix="0" xfId="0">
      <alignment horizontal="center" vertical="center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6" fontId="16" fillId="5" borderId="6" applyAlignment="1" pivotButton="0" quotePrefix="0" xfId="0">
      <alignment horizontal="center" vertical="center"/>
    </xf>
    <xf numFmtId="0" fontId="16" fillId="5" borderId="6" pivotButton="0" quotePrefix="0" xfId="0"/>
    <xf numFmtId="168" fontId="16" fillId="5" borderId="6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قسط الإهلاك السنوي بالطرق الأربع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'الإهلاك'!B8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'الإهلاك'!$A$9:$A$13</f>
            </numRef>
          </cat>
          <val>
            <numRef>
              <f>'الإهلاك'!$B$9:$B$13</f>
            </numRef>
          </val>
        </ser>
        <ser>
          <idx val="1"/>
          <order val="1"/>
          <tx>
            <strRef>
              <f>'الإهلاك'!D8</f>
            </strRef>
          </tx>
          <spPr>
            <a:solidFill xmlns:a="http://schemas.openxmlformats.org/drawingml/2006/main">
              <a:srgbClr val="B08D57"/>
            </a:solidFill>
            <a:ln xmlns:a="http://schemas.openxmlformats.org/drawingml/2006/main">
              <a:solidFill>
                <a:srgbClr val="B08D57"/>
              </a:solidFill>
              <a:prstDash val="solid"/>
            </a:ln>
          </spPr>
          <cat>
            <numRef>
              <f>'الإهلاك'!$A$9:$A$13</f>
            </numRef>
          </cat>
          <val>
            <numRef>
              <f>'الإهلاك'!$D$9:$D$13</f>
            </numRef>
          </val>
        </ser>
        <ser>
          <idx val="2"/>
          <order val="2"/>
          <tx>
            <strRef>
              <f>'الإهلاك'!F8</f>
            </strRef>
          </tx>
          <spPr>
            <a:solidFill xmlns:a="http://schemas.openxmlformats.org/drawingml/2006/main">
              <a:srgbClr val="5B7DB1"/>
            </a:solidFill>
            <a:ln xmlns:a="http://schemas.openxmlformats.org/drawingml/2006/main">
              <a:solidFill>
                <a:srgbClr val="5B7DB1"/>
              </a:solidFill>
              <a:prstDash val="solid"/>
            </a:ln>
          </spPr>
          <cat>
            <numRef>
              <f>'الإهلاك'!$A$9:$A$13</f>
            </numRef>
          </cat>
          <val>
            <numRef>
              <f>'الإهلاك'!$F$9:$F$13</f>
            </numRef>
          </val>
        </ser>
        <ser>
          <idx val="3"/>
          <order val="3"/>
          <tx>
            <strRef>
              <f>'الإهلاك'!I8</f>
            </strRef>
          </tx>
          <spPr>
            <a:solidFill xmlns:a="http://schemas.openxmlformats.org/drawingml/2006/main">
              <a:srgbClr val="8A9BB8"/>
            </a:solidFill>
            <a:ln xmlns:a="http://schemas.openxmlformats.org/drawingml/2006/main">
              <a:solidFill>
                <a:srgbClr val="8A9BB8"/>
              </a:solidFill>
              <a:prstDash val="solid"/>
            </a:ln>
          </spPr>
          <cat>
            <numRef>
              <f>'الإهلاك'!$A$9:$A$13</f>
            </numRef>
          </cat>
          <val>
            <numRef>
              <f>'الإهلاك'!$I$9:$I$13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86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جدول الإهلاك بالطرق الأربع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يحسب قسط الإهلاك السنوي والقيمة الدفترية لأصل واحد بأربع طرق جنبًا إلى جنب: القسط الثابت، والقسط المتناقص (ضعف القسط الثابت أو أي معامل)، ومجموع أرقام السنين، ووحدات الإنتاج، مع رسم بياني للمقارنة.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تكلفة الأصل والقيمة التخريدية والعمر الإنتاجي (حتى 10 سنوات) ومعامل القسط المتناقص وإجمالي الطاقة الإنتاجية.</t>
        </is>
      </c>
    </row>
    <row r="8" ht="18" customHeight="1">
      <c r="A8" s="11" t="inlineStr">
        <is>
          <t>•</t>
        </is>
      </c>
      <c r="B8" s="12" t="inlineStr">
        <is>
          <t>لطريقة وحدات الإنتاج اكتب الوحدات المتوقعة أو الفعلية لكل سنة في العمود الأصفر.</t>
        </is>
      </c>
    </row>
    <row r="9" ht="34" customHeight="1">
      <c r="A9" s="11" t="inlineStr">
        <is>
          <t>•</t>
        </is>
      </c>
      <c r="B9" s="12" t="inlineStr">
        <is>
          <t>الجدول يتوقف تلقائيًا عند آخر سنة من العمر، والقيمة الدفترية في النهاية تساوي القيمة التخريدية.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في القسط المتناقص يُحمّل الفرق المتبقي في السنة الأخيرة للوصول للقيمة التخريدية. القانون الضريبي قد يفرض نسبًا مختلفة عن الإهلاك المحاسبي، فراجعها عند إعداد الإقرار.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showGridLines="0" rightToLeft="1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0" customHeight="1">
      <c r="A1" s="15" t="inlineStr">
        <is>
          <t>جدول الإهلاك ومقارنة الطرق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اسم الأصل</t>
        </is>
      </c>
      <c r="B3" s="19" t="n"/>
      <c r="C3" s="20" t="inlineStr">
        <is>
          <t>خط تعبئة آلي</t>
        </is>
      </c>
      <c r="D3" s="21" t="n"/>
      <c r="E3" s="18" t="inlineStr">
        <is>
          <t>تاريخ بدء الاستخدام</t>
        </is>
      </c>
      <c r="F3" s="19" t="n"/>
      <c r="G3" s="22" t="n">
        <v>46023</v>
      </c>
    </row>
    <row r="4">
      <c r="A4" s="18" t="inlineStr">
        <is>
          <t>تكلفة الأصل</t>
        </is>
      </c>
      <c r="B4" s="19" t="n"/>
      <c r="C4" s="23" t="n">
        <v>500000</v>
      </c>
      <c r="E4" s="18" t="inlineStr">
        <is>
          <t>القيمة التخريدية</t>
        </is>
      </c>
      <c r="F4" s="19" t="n"/>
      <c r="G4" s="23" t="n">
        <v>50000</v>
      </c>
    </row>
    <row r="5">
      <c r="A5" s="18" t="inlineStr">
        <is>
          <t>العمر الإنتاجي (سنوات)</t>
        </is>
      </c>
      <c r="B5" s="19" t="n"/>
      <c r="C5" s="24" t="n">
        <v>5</v>
      </c>
      <c r="E5" s="18" t="inlineStr">
        <is>
          <t>معامل القسط المتناقص</t>
        </is>
      </c>
      <c r="F5" s="19" t="n"/>
      <c r="G5" s="25" t="n">
        <v>2</v>
      </c>
    </row>
    <row r="6">
      <c r="A6" s="18" t="inlineStr">
        <is>
          <t>إجمالي الطاقة الإنتاجية</t>
        </is>
      </c>
      <c r="B6" s="19" t="n"/>
      <c r="C6" s="26" t="n">
        <v>100000</v>
      </c>
      <c r="E6" s="27" t="inlineStr">
        <is>
          <t>القسط الثابت السنوي</t>
        </is>
      </c>
      <c r="F6" s="19" t="n"/>
      <c r="G6" s="28">
        <f>(C4-G4)/C5</f>
        <v/>
      </c>
    </row>
    <row r="8" ht="34" customHeight="1">
      <c r="A8" s="29" t="inlineStr">
        <is>
          <t>السنة</t>
        </is>
      </c>
      <c r="B8" s="29" t="inlineStr">
        <is>
          <t>القسط الثابت</t>
        </is>
      </c>
      <c r="C8" s="29" t="inlineStr">
        <is>
          <t>القيمة الدفترية</t>
        </is>
      </c>
      <c r="D8" s="29" t="inlineStr">
        <is>
          <t>القسط المتناقص</t>
        </is>
      </c>
      <c r="E8" s="29" t="inlineStr">
        <is>
          <t>القيمة الدفترية</t>
        </is>
      </c>
      <c r="F8" s="29" t="inlineStr">
        <is>
          <t>مجموع أرقام السنين</t>
        </is>
      </c>
      <c r="G8" s="29" t="inlineStr">
        <is>
          <t>القيمة الدفترية</t>
        </is>
      </c>
      <c r="H8" s="29" t="inlineStr">
        <is>
          <t>الوحدات المنتجة</t>
        </is>
      </c>
      <c r="I8" s="29" t="inlineStr">
        <is>
          <t>وحدات الإنتاج</t>
        </is>
      </c>
      <c r="J8" s="29" t="inlineStr">
        <is>
          <t>القيمة الدفترية</t>
        </is>
      </c>
    </row>
    <row r="9">
      <c r="A9" s="30">
        <f>IF(ROW()-8&gt;$C$5,"",ROW()-8)</f>
        <v/>
      </c>
      <c r="B9" s="28">
        <f>IF(A9="","",($C$4-$G$4)/$C$5)</f>
        <v/>
      </c>
      <c r="C9" s="28">
        <f>IF(A9="","",$C$4-B9)</f>
        <v/>
      </c>
      <c r="D9" s="28">
        <f>IF(A9="","",IF(A9=$C$5,$C$4-$G$4,MAX(0,MIN($C$4*$G$5/$C$5,$C$4-$G$4))))</f>
        <v/>
      </c>
      <c r="E9" s="28">
        <f>IF(A9="","",$C$4-D9)</f>
        <v/>
      </c>
      <c r="F9" s="28">
        <f>IF(A9="","",($C$4-$G$4)*($C$5-A9+1)/($C$5*($C$5+1)/2))</f>
        <v/>
      </c>
      <c r="G9" s="28">
        <f>IF(A9="","",$C$4-F9)</f>
        <v/>
      </c>
      <c r="H9" s="26" t="n">
        <v>25000</v>
      </c>
      <c r="I9" s="28">
        <f>IF(A9="","",MIN($C$4-$G$4,($C$4-$G$4)*N(H9)/$C$6))</f>
        <v/>
      </c>
      <c r="J9" s="28">
        <f>IF(A9="","",$C$4-I9)</f>
        <v/>
      </c>
    </row>
    <row r="10">
      <c r="A10" s="30">
        <f>IF(ROW()-8&gt;$C$5,"",ROW()-8)</f>
        <v/>
      </c>
      <c r="B10" s="28">
        <f>IF(A10="","",($C$4-$G$4)/$C$5)</f>
        <v/>
      </c>
      <c r="C10" s="28">
        <f>IF(A10="","",C9-B10)</f>
        <v/>
      </c>
      <c r="D10" s="28">
        <f>IF(A10="","",IF(A10=$C$5,E9-$G$4,MAX(0,MIN(E9*$G$5/$C$5,E9-$G$4))))</f>
        <v/>
      </c>
      <c r="E10" s="28">
        <f>IF(A10="","",E9-D10)</f>
        <v/>
      </c>
      <c r="F10" s="28">
        <f>IF(A10="","",($C$4-$G$4)*($C$5-A10+1)/($C$5*($C$5+1)/2))</f>
        <v/>
      </c>
      <c r="G10" s="28">
        <f>IF(A10="","",G9-F10)</f>
        <v/>
      </c>
      <c r="H10" s="26" t="n">
        <v>22000</v>
      </c>
      <c r="I10" s="28">
        <f>IF(A10="","",MIN(J9-$G$4,($C$4-$G$4)*N(H10)/$C$6))</f>
        <v/>
      </c>
      <c r="J10" s="28">
        <f>IF(A10="","",J9-I10)</f>
        <v/>
      </c>
    </row>
    <row r="11">
      <c r="A11" s="30">
        <f>IF(ROW()-8&gt;$C$5,"",ROW()-8)</f>
        <v/>
      </c>
      <c r="B11" s="28">
        <f>IF(A11="","",($C$4-$G$4)/$C$5)</f>
        <v/>
      </c>
      <c r="C11" s="28">
        <f>IF(A11="","",C10-B11)</f>
        <v/>
      </c>
      <c r="D11" s="28">
        <f>IF(A11="","",IF(A11=$C$5,E10-$G$4,MAX(0,MIN(E10*$G$5/$C$5,E10-$G$4))))</f>
        <v/>
      </c>
      <c r="E11" s="28">
        <f>IF(A11="","",E10-D11)</f>
        <v/>
      </c>
      <c r="F11" s="28">
        <f>IF(A11="","",($C$4-$G$4)*($C$5-A11+1)/($C$5*($C$5+1)/2))</f>
        <v/>
      </c>
      <c r="G11" s="28">
        <f>IF(A11="","",G10-F11)</f>
        <v/>
      </c>
      <c r="H11" s="26" t="n">
        <v>20000</v>
      </c>
      <c r="I11" s="28">
        <f>IF(A11="","",MIN(J10-$G$4,($C$4-$G$4)*N(H11)/$C$6))</f>
        <v/>
      </c>
      <c r="J11" s="28">
        <f>IF(A11="","",J10-I11)</f>
        <v/>
      </c>
    </row>
    <row r="12">
      <c r="A12" s="30">
        <f>IF(ROW()-8&gt;$C$5,"",ROW()-8)</f>
        <v/>
      </c>
      <c r="B12" s="28">
        <f>IF(A12="","",($C$4-$G$4)/$C$5)</f>
        <v/>
      </c>
      <c r="C12" s="28">
        <f>IF(A12="","",C11-B12)</f>
        <v/>
      </c>
      <c r="D12" s="28">
        <f>IF(A12="","",IF(A12=$C$5,E11-$G$4,MAX(0,MIN(E11*$G$5/$C$5,E11-$G$4))))</f>
        <v/>
      </c>
      <c r="E12" s="28">
        <f>IF(A12="","",E11-D12)</f>
        <v/>
      </c>
      <c r="F12" s="28">
        <f>IF(A12="","",($C$4-$G$4)*($C$5-A12+1)/($C$5*($C$5+1)/2))</f>
        <v/>
      </c>
      <c r="G12" s="28">
        <f>IF(A12="","",G11-F12)</f>
        <v/>
      </c>
      <c r="H12" s="26" t="n">
        <v>18000</v>
      </c>
      <c r="I12" s="28">
        <f>IF(A12="","",MIN(J11-$G$4,($C$4-$G$4)*N(H12)/$C$6))</f>
        <v/>
      </c>
      <c r="J12" s="28">
        <f>IF(A12="","",J11-I12)</f>
        <v/>
      </c>
    </row>
    <row r="13">
      <c r="A13" s="30">
        <f>IF(ROW()-8&gt;$C$5,"",ROW()-8)</f>
        <v/>
      </c>
      <c r="B13" s="28">
        <f>IF(A13="","",($C$4-$G$4)/$C$5)</f>
        <v/>
      </c>
      <c r="C13" s="28">
        <f>IF(A13="","",C12-B13)</f>
        <v/>
      </c>
      <c r="D13" s="28">
        <f>IF(A13="","",IF(A13=$C$5,E12-$G$4,MAX(0,MIN(E12*$G$5/$C$5,E12-$G$4))))</f>
        <v/>
      </c>
      <c r="E13" s="28">
        <f>IF(A13="","",E12-D13)</f>
        <v/>
      </c>
      <c r="F13" s="28">
        <f>IF(A13="","",($C$4-$G$4)*($C$5-A13+1)/($C$5*($C$5+1)/2))</f>
        <v/>
      </c>
      <c r="G13" s="28">
        <f>IF(A13="","",G12-F13)</f>
        <v/>
      </c>
      <c r="H13" s="26" t="n">
        <v>15000</v>
      </c>
      <c r="I13" s="28">
        <f>IF(A13="","",MIN(J12-$G$4,($C$4-$G$4)*N(H13)/$C$6))</f>
        <v/>
      </c>
      <c r="J13" s="28">
        <f>IF(A13="","",J12-I13)</f>
        <v/>
      </c>
    </row>
    <row r="14">
      <c r="A14" s="30">
        <f>IF(ROW()-8&gt;$C$5,"",ROW()-8)</f>
        <v/>
      </c>
      <c r="B14" s="28">
        <f>IF(A14="","",($C$4-$G$4)/$C$5)</f>
        <v/>
      </c>
      <c r="C14" s="28">
        <f>IF(A14="","",C13-B14)</f>
        <v/>
      </c>
      <c r="D14" s="28">
        <f>IF(A14="","",IF(A14=$C$5,E13-$G$4,MAX(0,MIN(E13*$G$5/$C$5,E13-$G$4))))</f>
        <v/>
      </c>
      <c r="E14" s="28">
        <f>IF(A14="","",E13-D14)</f>
        <v/>
      </c>
      <c r="F14" s="28">
        <f>IF(A14="","",($C$4-$G$4)*($C$5-A14+1)/($C$5*($C$5+1)/2))</f>
        <v/>
      </c>
      <c r="G14" s="28">
        <f>IF(A14="","",G13-F14)</f>
        <v/>
      </c>
      <c r="H14" s="26" t="n"/>
      <c r="I14" s="28">
        <f>IF(A14="","",MIN(J13-$G$4,($C$4-$G$4)*N(H14)/$C$6))</f>
        <v/>
      </c>
      <c r="J14" s="28">
        <f>IF(A14="","",J13-I14)</f>
        <v/>
      </c>
    </row>
    <row r="15">
      <c r="A15" s="30">
        <f>IF(ROW()-8&gt;$C$5,"",ROW()-8)</f>
        <v/>
      </c>
      <c r="B15" s="28">
        <f>IF(A15="","",($C$4-$G$4)/$C$5)</f>
        <v/>
      </c>
      <c r="C15" s="28">
        <f>IF(A15="","",C14-B15)</f>
        <v/>
      </c>
      <c r="D15" s="28">
        <f>IF(A15="","",IF(A15=$C$5,E14-$G$4,MAX(0,MIN(E14*$G$5/$C$5,E14-$G$4))))</f>
        <v/>
      </c>
      <c r="E15" s="28">
        <f>IF(A15="","",E14-D15)</f>
        <v/>
      </c>
      <c r="F15" s="28">
        <f>IF(A15="","",($C$4-$G$4)*($C$5-A15+1)/($C$5*($C$5+1)/2))</f>
        <v/>
      </c>
      <c r="G15" s="28">
        <f>IF(A15="","",G14-F15)</f>
        <v/>
      </c>
      <c r="H15" s="26" t="n"/>
      <c r="I15" s="28">
        <f>IF(A15="","",MIN(J14-$G$4,($C$4-$G$4)*N(H15)/$C$6))</f>
        <v/>
      </c>
      <c r="J15" s="28">
        <f>IF(A15="","",J14-I15)</f>
        <v/>
      </c>
    </row>
    <row r="16">
      <c r="A16" s="30">
        <f>IF(ROW()-8&gt;$C$5,"",ROW()-8)</f>
        <v/>
      </c>
      <c r="B16" s="28">
        <f>IF(A16="","",($C$4-$G$4)/$C$5)</f>
        <v/>
      </c>
      <c r="C16" s="28">
        <f>IF(A16="","",C15-B16)</f>
        <v/>
      </c>
      <c r="D16" s="28">
        <f>IF(A16="","",IF(A16=$C$5,E15-$G$4,MAX(0,MIN(E15*$G$5/$C$5,E15-$G$4))))</f>
        <v/>
      </c>
      <c r="E16" s="28">
        <f>IF(A16="","",E15-D16)</f>
        <v/>
      </c>
      <c r="F16" s="28">
        <f>IF(A16="","",($C$4-$G$4)*($C$5-A16+1)/($C$5*($C$5+1)/2))</f>
        <v/>
      </c>
      <c r="G16" s="28">
        <f>IF(A16="","",G15-F16)</f>
        <v/>
      </c>
      <c r="H16" s="26" t="n"/>
      <c r="I16" s="28">
        <f>IF(A16="","",MIN(J15-$G$4,($C$4-$G$4)*N(H16)/$C$6))</f>
        <v/>
      </c>
      <c r="J16" s="28">
        <f>IF(A16="","",J15-I16)</f>
        <v/>
      </c>
    </row>
    <row r="17">
      <c r="A17" s="30">
        <f>IF(ROW()-8&gt;$C$5,"",ROW()-8)</f>
        <v/>
      </c>
      <c r="B17" s="28">
        <f>IF(A17="","",($C$4-$G$4)/$C$5)</f>
        <v/>
      </c>
      <c r="C17" s="28">
        <f>IF(A17="","",C16-B17)</f>
        <v/>
      </c>
      <c r="D17" s="28">
        <f>IF(A17="","",IF(A17=$C$5,E16-$G$4,MAX(0,MIN(E16*$G$5/$C$5,E16-$G$4))))</f>
        <v/>
      </c>
      <c r="E17" s="28">
        <f>IF(A17="","",E16-D17)</f>
        <v/>
      </c>
      <c r="F17" s="28">
        <f>IF(A17="","",($C$4-$G$4)*($C$5-A17+1)/($C$5*($C$5+1)/2))</f>
        <v/>
      </c>
      <c r="G17" s="28">
        <f>IF(A17="","",G16-F17)</f>
        <v/>
      </c>
      <c r="H17" s="26" t="n"/>
      <c r="I17" s="28">
        <f>IF(A17="","",MIN(J16-$G$4,($C$4-$G$4)*N(H17)/$C$6))</f>
        <v/>
      </c>
      <c r="J17" s="28">
        <f>IF(A17="","",J16-I17)</f>
        <v/>
      </c>
    </row>
    <row r="18">
      <c r="A18" s="30">
        <f>IF(ROW()-8&gt;$C$5,"",ROW()-8)</f>
        <v/>
      </c>
      <c r="B18" s="28">
        <f>IF(A18="","",($C$4-$G$4)/$C$5)</f>
        <v/>
      </c>
      <c r="C18" s="28">
        <f>IF(A18="","",C17-B18)</f>
        <v/>
      </c>
      <c r="D18" s="28">
        <f>IF(A18="","",IF(A18=$C$5,E17-$G$4,MAX(0,MIN(E17*$G$5/$C$5,E17-$G$4))))</f>
        <v/>
      </c>
      <c r="E18" s="28">
        <f>IF(A18="","",E17-D18)</f>
        <v/>
      </c>
      <c r="F18" s="28">
        <f>IF(A18="","",($C$4-$G$4)*($C$5-A18+1)/($C$5*($C$5+1)/2))</f>
        <v/>
      </c>
      <c r="G18" s="28">
        <f>IF(A18="","",G17-F18)</f>
        <v/>
      </c>
      <c r="H18" s="26" t="n"/>
      <c r="I18" s="28">
        <f>IF(A18="","",MIN(J17-$G$4,($C$4-$G$4)*N(H18)/$C$6))</f>
        <v/>
      </c>
      <c r="J18" s="28">
        <f>IF(A18="","",J17-I18)</f>
        <v/>
      </c>
    </row>
    <row r="19">
      <c r="A19" s="31" t="inlineStr">
        <is>
          <t>الإجمالي</t>
        </is>
      </c>
      <c r="B19" s="32">
        <f>SUM(B9:B18)</f>
        <v/>
      </c>
      <c r="C19" s="33" t="n"/>
      <c r="D19" s="32">
        <f>SUM(D9:D18)</f>
        <v/>
      </c>
      <c r="E19" s="33" t="n"/>
      <c r="F19" s="32">
        <f>SUM(F9:F18)</f>
        <v/>
      </c>
      <c r="G19" s="33" t="n"/>
      <c r="H19" s="34">
        <f>SUM(H9:H18)</f>
        <v/>
      </c>
      <c r="I19" s="32">
        <f>SUM(I9:I18)</f>
        <v/>
      </c>
      <c r="J19" s="33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1">
    <mergeCell ref="A4:B4"/>
    <mergeCell ref="A1:J1"/>
    <mergeCell ref="E4:F4"/>
    <mergeCell ref="E6:F6"/>
    <mergeCell ref="A5:B5"/>
    <mergeCell ref="E5:F5"/>
    <mergeCell ref="A2:J2"/>
    <mergeCell ref="C3:D3"/>
    <mergeCell ref="A3:B3"/>
    <mergeCell ref="A6:B6"/>
    <mergeCell ref="E3:F3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2026-10-28T12:43:27Z</dcterms:created>
  <dcterms:modified xmlns:dcterms="http://purl.org/dc/terms/" xmlns:xsi="http://www.w3.org/2001/XMLSchema-instance" xsi:type="dcterms:W3CDTF">2026-10-28T12:43:27Z</dcterms:modified>
</cp:coreProperties>
</file>