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مصفوفة المخصص" sheetId="3" state="visible" r:id="rId3"/>
    <sheet xmlns:r="http://schemas.openxmlformats.org/officeDocument/2006/relationships" name="أرصدة العملاء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5" fillId="2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right" vertical="center" wrapText="1"/>
    </xf>
    <xf numFmtId="1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6" fontId="16" fillId="5" borderId="6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0" fontId="0" fillId="0" borderId="5" pivotButton="0" quotePrefix="0" xfId="0"/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6" fontId="15" fillId="3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الأرصدة حسب الشريحة</a:t>
            </a:r>
          </a:p>
        </rich>
      </tx>
    </title>
    <plotArea>
      <pieChart>
        <varyColors val="1"/>
        <ser>
          <idx val="0"/>
          <order val="0"/>
          <tx>
            <strRef>
              <f>'مصفوفة المخصص'!C5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E5C8A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9CDD4"/>
              </a:solidFill>
              <a:ln xmlns:a="http://schemas.openxmlformats.org/drawingml/2006/main">
                <a:prstDash val="solid"/>
              </a:ln>
            </spPr>
          </dPt>
          <cat>
            <numRef>
              <f>'مصفوفة المخصص'!$A$6:$A$12</f>
            </numRef>
          </cat>
          <val>
            <numRef>
              <f>'مصفوفة المخصص'!$C$6:$C$12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مخصص الديون المشكوك فيها (الخسائر الائتمانية المتوقعة)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مخصص الديون المشكوك في تحصيلها بطريقة مصفوفة المخصص (المدخل المبسط في المعيار الدولي 9): تُوزّع أرصدة العملاء على شرائح أعمار التأخير تلقائيًا، وتُضرب كل شريحة في نسبة الخسارة المتوقعة، ثم تُحسب حركة المخصص والمحمّل على قائمة الدخل.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«أرصدة العملاء» اكتب تاريخ القوائم المالية، ثم لكل عميل الرصيد وتاريخ الاستحقاق؛ تظهر أيام التأخير والشريحة.</t>
        </is>
      </c>
    </row>
    <row r="8" ht="34" customHeight="1">
      <c r="A8" s="11" t="inlineStr">
        <is>
          <t>•</t>
        </is>
      </c>
      <c r="B8" s="12" t="inlineStr">
        <is>
          <t>في ورقة «مصفوفة المخصص» راجع نسب الخسارة لكل شريحة (من خبرة التحصيل التاريخية معدّلة بالتوقعات)، واكتب رصيد المخصص أول السنة والديون المعدومة خلالها.</t>
        </is>
      </c>
    </row>
    <row r="9" ht="34" customHeight="1">
      <c r="A9" s="11" t="inlineStr">
        <is>
          <t>•</t>
        </is>
      </c>
      <c r="B9" s="12" t="inlineStr">
        <is>
          <t>تظهر الخسارة المتوقعة لكل شريحة، والمخصص المطلوب، والمبلغ الذي يُحمّل على قائمة الدخل (أو يُرد).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النسب في المثال افتراضية. العميل المتعثر بشكل محدد (إفلاس، نزاع) يُدرس منفردًا وقد يُكوَّن له مخصص كامل. الإعدام يكون بعد استنفاد وسائل التحصيل وبموافقة الإدارة.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4" customWidth="1" min="4" max="4"/>
    <col width="16" customWidth="1" min="5" max="5"/>
  </cols>
  <sheetData>
    <row r="1" ht="30" customHeight="1">
      <c r="A1" s="15" t="inlineStr">
        <is>
          <t>مصفوفة مخصص الخسائر الائتمانية المتوقعة</t>
        </is>
      </c>
      <c r="B1" s="16" t="n"/>
      <c r="C1" s="16" t="n"/>
      <c r="D1" s="16" t="n"/>
      <c r="E1" s="16" t="n"/>
    </row>
    <row r="2" ht="30" customHeight="1">
      <c r="A2" s="17" t="inlineStr">
        <is>
          <t>نسب الخسارة في العمود الأصفر قابلة للتعديل.</t>
        </is>
      </c>
    </row>
    <row r="5" ht="30" customHeight="1">
      <c r="A5" s="18" t="inlineStr">
        <is>
          <t>الشريحة</t>
        </is>
      </c>
      <c r="B5" s="18" t="inlineStr">
        <is>
          <t>من يوم</t>
        </is>
      </c>
      <c r="C5" s="18" t="inlineStr">
        <is>
          <t>الرصيد</t>
        </is>
      </c>
      <c r="D5" s="18" t="inlineStr">
        <is>
          <t>نسبة الخسارة المتوقعة</t>
        </is>
      </c>
      <c r="E5" s="18" t="inlineStr">
        <is>
          <t>الخسارة المتوقعة</t>
        </is>
      </c>
    </row>
    <row r="6">
      <c r="A6" s="19" t="inlineStr">
        <is>
          <t>غير مستحق</t>
        </is>
      </c>
      <c r="B6" s="20" t="n">
        <v>0</v>
      </c>
      <c r="C6" s="21">
        <f>SUMIFS('أرصدة العملاء'!$C$6:$C$65,'أرصدة العملاء'!$F$6:$F$65,$A6)</f>
        <v/>
      </c>
      <c r="D6" s="22" t="n">
        <v>0.005</v>
      </c>
      <c r="E6" s="21">
        <f>ROUND(C6*D6,2)</f>
        <v/>
      </c>
    </row>
    <row r="7">
      <c r="A7" s="19" t="inlineStr">
        <is>
          <t>1 - 30 يومًا</t>
        </is>
      </c>
      <c r="B7" s="20" t="n">
        <v>1</v>
      </c>
      <c r="C7" s="21">
        <f>SUMIFS('أرصدة العملاء'!$C$6:$C$65,'أرصدة العملاء'!$F$6:$F$65,$A7)</f>
        <v/>
      </c>
      <c r="D7" s="22" t="n">
        <v>0.02</v>
      </c>
      <c r="E7" s="21">
        <f>ROUND(C7*D7,2)</f>
        <v/>
      </c>
    </row>
    <row r="8">
      <c r="A8" s="19" t="inlineStr">
        <is>
          <t>31 - 60 يومًا</t>
        </is>
      </c>
      <c r="B8" s="20" t="n">
        <v>31</v>
      </c>
      <c r="C8" s="21">
        <f>SUMIFS('أرصدة العملاء'!$C$6:$C$65,'أرصدة العملاء'!$F$6:$F$65,$A8)</f>
        <v/>
      </c>
      <c r="D8" s="22" t="n">
        <v>0.05</v>
      </c>
      <c r="E8" s="21">
        <f>ROUND(C8*D8,2)</f>
        <v/>
      </c>
    </row>
    <row r="9">
      <c r="A9" s="19" t="inlineStr">
        <is>
          <t>61 - 90 يومًا</t>
        </is>
      </c>
      <c r="B9" s="20" t="n">
        <v>61</v>
      </c>
      <c r="C9" s="21">
        <f>SUMIFS('أرصدة العملاء'!$C$6:$C$65,'أرصدة العملاء'!$F$6:$F$65,$A9)</f>
        <v/>
      </c>
      <c r="D9" s="22" t="n">
        <v>0.12</v>
      </c>
      <c r="E9" s="21">
        <f>ROUND(C9*D9,2)</f>
        <v/>
      </c>
    </row>
    <row r="10">
      <c r="A10" s="19" t="inlineStr">
        <is>
          <t>91 - 180 يومًا</t>
        </is>
      </c>
      <c r="B10" s="20" t="n">
        <v>91</v>
      </c>
      <c r="C10" s="21">
        <f>SUMIFS('أرصدة العملاء'!$C$6:$C$65,'أرصدة العملاء'!$F$6:$F$65,$A10)</f>
        <v/>
      </c>
      <c r="D10" s="22" t="n">
        <v>0.25</v>
      </c>
      <c r="E10" s="21">
        <f>ROUND(C10*D10,2)</f>
        <v/>
      </c>
    </row>
    <row r="11">
      <c r="A11" s="19" t="inlineStr">
        <is>
          <t>181 - 365 يومًا</t>
        </is>
      </c>
      <c r="B11" s="20" t="n">
        <v>181</v>
      </c>
      <c r="C11" s="21">
        <f>SUMIFS('أرصدة العملاء'!$C$6:$C$65,'أرصدة العملاء'!$F$6:$F$65,$A11)</f>
        <v/>
      </c>
      <c r="D11" s="22" t="n">
        <v>0.5</v>
      </c>
      <c r="E11" s="21">
        <f>ROUND(C11*D11,2)</f>
        <v/>
      </c>
    </row>
    <row r="12">
      <c r="A12" s="19" t="inlineStr">
        <is>
          <t>أكثر من 365 يومًا</t>
        </is>
      </c>
      <c r="B12" s="20" t="n">
        <v>366</v>
      </c>
      <c r="C12" s="21">
        <f>SUMIFS('أرصدة العملاء'!$C$6:$C$65,'أرصدة العملاء'!$F$6:$F$65,$A12)</f>
        <v/>
      </c>
      <c r="D12" s="22" t="n">
        <v>1</v>
      </c>
      <c r="E12" s="21">
        <f>ROUND(C12*D12,2)</f>
        <v/>
      </c>
    </row>
    <row r="13">
      <c r="A13" s="23" t="inlineStr">
        <is>
          <t>الإجمالي</t>
        </is>
      </c>
      <c r="B13" s="24" t="n"/>
      <c r="C13" s="25">
        <f>SUM(C6:C12)</f>
        <v/>
      </c>
      <c r="D13" s="26">
        <f>IF(C13=0,"",E13/C13)</f>
        <v/>
      </c>
      <c r="E13" s="25">
        <f>SUM(E6:E12)</f>
        <v/>
      </c>
    </row>
    <row r="15">
      <c r="A15" s="27" t="inlineStr">
        <is>
          <t>حركة المخصص خلال السنة</t>
        </is>
      </c>
    </row>
    <row r="16">
      <c r="A16" s="19" t="inlineStr">
        <is>
          <t>رصيد المخصص أول السنة</t>
        </is>
      </c>
      <c r="B16" s="28" t="n"/>
      <c r="C16" s="29" t="n">
        <v>42000</v>
      </c>
    </row>
    <row r="17">
      <c r="A17" s="19" t="inlineStr">
        <is>
          <t>ديون أُعدمت خلال السنة (استخدام المخصص)</t>
        </is>
      </c>
      <c r="B17" s="28" t="n"/>
      <c r="C17" s="29" t="n">
        <v>15500</v>
      </c>
    </row>
    <row r="18">
      <c r="A18" s="30" t="inlineStr">
        <is>
          <t>الرصيد المطلوب آخر السنة</t>
        </is>
      </c>
      <c r="B18" s="28" t="n"/>
      <c r="C18" s="21">
        <f>E13</f>
        <v/>
      </c>
    </row>
    <row r="19">
      <c r="A19" s="19" t="inlineStr">
        <is>
          <t>المحمّل على قائمة الدخل (سالب = رد مخصص)</t>
        </is>
      </c>
      <c r="B19" s="28" t="n"/>
      <c r="C19" s="31">
        <f>C18-(C16-C17)</f>
        <v/>
      </c>
    </row>
    <row r="20">
      <c r="A20" s="30" t="inlineStr">
        <is>
          <t>صافي أرصدة العملاء بعد المخصص</t>
        </is>
      </c>
      <c r="B20" s="28" t="n"/>
      <c r="C20" s="21">
        <f>C13-C18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A20:B20"/>
    <mergeCell ref="A16:B16"/>
    <mergeCell ref="A2:E2"/>
    <mergeCell ref="A15:E15"/>
    <mergeCell ref="A19:B19"/>
    <mergeCell ref="A1:E1"/>
    <mergeCell ref="A17:B17"/>
    <mergeCell ref="A18:B18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5" customWidth="1" min="3" max="3"/>
    <col width="14" customWidth="1" min="4" max="4"/>
    <col width="12" customWidth="1" min="5" max="5"/>
    <col width="18" customWidth="1" min="6" max="6"/>
  </cols>
  <sheetData>
    <row r="1" ht="30" customHeight="1">
      <c r="A1" s="15" t="inlineStr">
        <is>
          <t>أرصدة العملاء وأعمار التأخير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3">
      <c r="A3" s="19" t="inlineStr">
        <is>
          <t>تاريخ القوائم المالية</t>
        </is>
      </c>
      <c r="B3" s="28" t="n"/>
      <c r="C3" s="32" t="n">
        <v>46387</v>
      </c>
    </row>
    <row r="5" ht="30" customHeight="1">
      <c r="A5" s="18" t="inlineStr">
        <is>
          <t>م</t>
        </is>
      </c>
      <c r="B5" s="18" t="inlineStr">
        <is>
          <t>العميل</t>
        </is>
      </c>
      <c r="C5" s="18" t="inlineStr">
        <is>
          <t>الرصيد</t>
        </is>
      </c>
      <c r="D5" s="18" t="inlineStr">
        <is>
          <t>تاريخ الاستحقاق</t>
        </is>
      </c>
      <c r="E5" s="18" t="inlineStr">
        <is>
          <t>أيام التأخير</t>
        </is>
      </c>
      <c r="F5" s="18" t="inlineStr">
        <is>
          <t>الشريحة</t>
        </is>
      </c>
    </row>
    <row r="6">
      <c r="A6" s="20">
        <f>IF(C6="","",ROW()-5)</f>
        <v/>
      </c>
      <c r="B6" s="33" t="inlineStr">
        <is>
          <t>شركة الأفق للمقاولات</t>
        </is>
      </c>
      <c r="C6" s="29" t="n">
        <v>185000</v>
      </c>
      <c r="D6" s="32" t="n">
        <v>46407</v>
      </c>
      <c r="E6" s="20">
        <f>IF(OR(C6="",D6=""),"",MAX(0,$C$3-D6))</f>
        <v/>
      </c>
      <c r="F6" s="34">
        <f>IF(E6="","",INDEX('مصفوفة المخصص'!$A$6:$A$12,MATCH(E6,'مصفوفة المخصص'!$B$6:$B$12,1)))</f>
        <v/>
      </c>
    </row>
    <row r="7">
      <c r="A7" s="20">
        <f>IF(C7="","",ROW()-5)</f>
        <v/>
      </c>
      <c r="B7" s="33" t="inlineStr">
        <is>
          <t>مؤسسة النيل التجارية</t>
        </is>
      </c>
      <c r="C7" s="29" t="n">
        <v>96500</v>
      </c>
      <c r="D7" s="32" t="n">
        <v>46366</v>
      </c>
      <c r="E7" s="20">
        <f>IF(OR(C7="",D7=""),"",MAX(0,$C$3-D7))</f>
        <v/>
      </c>
      <c r="F7" s="34">
        <f>IF(E7="","",INDEX('مصفوفة المخصص'!$A$6:$A$12,MATCH(E7,'مصفوفة المخصص'!$B$6:$B$12,1)))</f>
        <v/>
      </c>
    </row>
    <row r="8">
      <c r="A8" s="20">
        <f>IF(C8="","",ROW()-5)</f>
        <v/>
      </c>
      <c r="B8" s="33" t="inlineStr">
        <is>
          <t>صيدليات الشفاء</t>
        </is>
      </c>
      <c r="C8" s="29" t="n">
        <v>54200</v>
      </c>
      <c r="D8" s="32" t="n">
        <v>46351</v>
      </c>
      <c r="E8" s="20">
        <f>IF(OR(C8="",D8=""),"",MAX(0,$C$3-D8))</f>
        <v/>
      </c>
      <c r="F8" s="34">
        <f>IF(E8="","",INDEX('مصفوفة المخصص'!$A$6:$A$12,MATCH(E8,'مصفوفة المخصص'!$B$6:$B$12,1)))</f>
        <v/>
      </c>
    </row>
    <row r="9">
      <c r="A9" s="20">
        <f>IF(C9="","",ROW()-5)</f>
        <v/>
      </c>
      <c r="B9" s="33" t="inlineStr">
        <is>
          <t>مطاعم السرايا</t>
        </is>
      </c>
      <c r="C9" s="29" t="n">
        <v>38700</v>
      </c>
      <c r="D9" s="32" t="n">
        <v>46310</v>
      </c>
      <c r="E9" s="20">
        <f>IF(OR(C9="",D9=""),"",MAX(0,$C$3-D9))</f>
        <v/>
      </c>
      <c r="F9" s="34">
        <f>IF(E9="","",INDEX('مصفوفة المخصص'!$A$6:$A$12,MATCH(E9,'مصفوفة المخصص'!$B$6:$B$12,1)))</f>
        <v/>
      </c>
    </row>
    <row r="10">
      <c r="A10" s="20">
        <f>IF(C10="","",ROW()-5)</f>
        <v/>
      </c>
      <c r="B10" s="33" t="inlineStr">
        <is>
          <t>مكتبة المعرفة</t>
        </is>
      </c>
      <c r="C10" s="29" t="n">
        <v>22400</v>
      </c>
      <c r="D10" s="32" t="n">
        <v>46254</v>
      </c>
      <c r="E10" s="20">
        <f>IF(OR(C10="",D10=""),"",MAX(0,$C$3-D10))</f>
        <v/>
      </c>
      <c r="F10" s="34">
        <f>IF(E10="","",INDEX('مصفوفة المخصص'!$A$6:$A$12,MATCH(E10,'مصفوفة المخصص'!$B$6:$B$12,1)))</f>
        <v/>
      </c>
    </row>
    <row r="11">
      <c r="A11" s="20">
        <f>IF(C11="","",ROW()-5)</f>
        <v/>
      </c>
      <c r="B11" s="33" t="inlineStr">
        <is>
          <t>شركة الخليج للتجارة</t>
        </is>
      </c>
      <c r="C11" s="29" t="n">
        <v>140000</v>
      </c>
      <c r="D11" s="32" t="n">
        <v>46418</v>
      </c>
      <c r="E11" s="20">
        <f>IF(OR(C11="",D11=""),"",MAX(0,$C$3-D11))</f>
        <v/>
      </c>
      <c r="F11" s="34">
        <f>IF(E11="","",INDEX('مصفوفة المخصص'!$A$6:$A$12,MATCH(E11,'مصفوفة المخصص'!$B$6:$B$12,1)))</f>
        <v/>
      </c>
    </row>
    <row r="12">
      <c r="A12" s="20">
        <f>IF(C12="","",ROW()-5)</f>
        <v/>
      </c>
      <c r="B12" s="33" t="inlineStr">
        <is>
          <t>مستشفى الرحمة</t>
        </is>
      </c>
      <c r="C12" s="29" t="n">
        <v>67300</v>
      </c>
      <c r="D12" s="32" t="n">
        <v>46376</v>
      </c>
      <c r="E12" s="20">
        <f>IF(OR(C12="",D12=""),"",MAX(0,$C$3-D12))</f>
        <v/>
      </c>
      <c r="F12" s="34">
        <f>IF(E12="","",INDEX('مصفوفة المخصص'!$A$6:$A$12,MATCH(E12,'مصفوفة المخصص'!$B$6:$B$12,1)))</f>
        <v/>
      </c>
    </row>
    <row r="13">
      <c r="A13" s="20">
        <f>IF(C13="","",ROW()-5)</f>
        <v/>
      </c>
      <c r="B13" s="33" t="inlineStr">
        <is>
          <t>الدلتا للتوزيع</t>
        </is>
      </c>
      <c r="C13" s="29" t="n">
        <v>31800</v>
      </c>
      <c r="D13" s="32" t="n">
        <v>46331</v>
      </c>
      <c r="E13" s="20">
        <f>IF(OR(C13="",D13=""),"",MAX(0,$C$3-D13))</f>
        <v/>
      </c>
      <c r="F13" s="34">
        <f>IF(E13="","",INDEX('مصفوفة المخصص'!$A$6:$A$12,MATCH(E13,'مصفوفة المخصص'!$B$6:$B$12,1)))</f>
        <v/>
      </c>
    </row>
    <row r="14">
      <c r="A14" s="20">
        <f>IF(C14="","",ROW()-5)</f>
        <v/>
      </c>
      <c r="B14" s="33" t="inlineStr">
        <is>
          <t>مؤسسة الفجر</t>
        </is>
      </c>
      <c r="C14" s="29" t="n">
        <v>18600</v>
      </c>
      <c r="D14" s="32" t="n">
        <v>46152</v>
      </c>
      <c r="E14" s="20">
        <f>IF(OR(C14="",D14=""),"",MAX(0,$C$3-D14))</f>
        <v/>
      </c>
      <c r="F14" s="34">
        <f>IF(E14="","",INDEX('مصفوفة المخصص'!$A$6:$A$12,MATCH(E14,'مصفوفة المخصص'!$B$6:$B$12,1)))</f>
        <v/>
      </c>
    </row>
    <row r="15">
      <c r="A15" s="20">
        <f>IF(C15="","",ROW()-5)</f>
        <v/>
      </c>
      <c r="B15" s="33" t="inlineStr">
        <is>
          <t>شركة البناء الحديث</t>
        </is>
      </c>
      <c r="C15" s="29" t="n">
        <v>45900</v>
      </c>
      <c r="D15" s="32" t="n">
        <v>45991</v>
      </c>
      <c r="E15" s="20">
        <f>IF(OR(C15="",D15=""),"",MAX(0,$C$3-D15))</f>
        <v/>
      </c>
      <c r="F15" s="34">
        <f>IF(E15="","",INDEX('مصفوفة المخصص'!$A$6:$A$12,MATCH(E15,'مصفوفة المخصص'!$B$6:$B$12,1)))</f>
        <v/>
      </c>
    </row>
    <row r="16">
      <c r="A16" s="20">
        <f>IF(C16="","",ROW()-5)</f>
        <v/>
      </c>
      <c r="B16" s="33" t="inlineStr">
        <is>
          <t>مخابز الريف</t>
        </is>
      </c>
      <c r="C16" s="29" t="n">
        <v>12750</v>
      </c>
      <c r="D16" s="32" t="n">
        <v>46295</v>
      </c>
      <c r="E16" s="20">
        <f>IF(OR(C16="",D16=""),"",MAX(0,$C$3-D16))</f>
        <v/>
      </c>
      <c r="F16" s="34">
        <f>IF(E16="","",INDEX('مصفوفة المخصص'!$A$6:$A$12,MATCH(E16,'مصفوفة المخصص'!$B$6:$B$12,1)))</f>
        <v/>
      </c>
    </row>
    <row r="17">
      <c r="A17" s="20">
        <f>IF(C17="","",ROW()-5)</f>
        <v/>
      </c>
      <c r="B17" s="33" t="inlineStr">
        <is>
          <t>محلات الأمانة</t>
        </is>
      </c>
      <c r="C17" s="29" t="n">
        <v>27400</v>
      </c>
      <c r="D17" s="32" t="n">
        <v>46384</v>
      </c>
      <c r="E17" s="20">
        <f>IF(OR(C17="",D17=""),"",MAX(0,$C$3-D17))</f>
        <v/>
      </c>
      <c r="F17" s="34">
        <f>IF(E17="","",INDEX('مصفوفة المخصص'!$A$6:$A$12,MATCH(E17,'مصفوفة المخصص'!$B$6:$B$12,1)))</f>
        <v/>
      </c>
    </row>
    <row r="18">
      <c r="A18" s="20">
        <f>IF(C18="","",ROW()-5)</f>
        <v/>
      </c>
      <c r="B18" s="33" t="n"/>
      <c r="C18" s="29" t="n"/>
      <c r="D18" s="32" t="n"/>
      <c r="E18" s="20">
        <f>IF(OR(C18="",D18=""),"",MAX(0,$C$3-D18))</f>
        <v/>
      </c>
      <c r="F18" s="34">
        <f>IF(E18="","",INDEX('مصفوفة المخصص'!$A$6:$A$12,MATCH(E18,'مصفوفة المخصص'!$B$6:$B$12,1)))</f>
        <v/>
      </c>
    </row>
    <row r="19">
      <c r="A19" s="20">
        <f>IF(C19="","",ROW()-5)</f>
        <v/>
      </c>
      <c r="B19" s="33" t="n"/>
      <c r="C19" s="29" t="n"/>
      <c r="D19" s="32" t="n"/>
      <c r="E19" s="20">
        <f>IF(OR(C19="",D19=""),"",MAX(0,$C$3-D19))</f>
        <v/>
      </c>
      <c r="F19" s="34">
        <f>IF(E19="","",INDEX('مصفوفة المخصص'!$A$6:$A$12,MATCH(E19,'مصفوفة المخصص'!$B$6:$B$12,1)))</f>
        <v/>
      </c>
    </row>
    <row r="20">
      <c r="A20" s="20">
        <f>IF(C20="","",ROW()-5)</f>
        <v/>
      </c>
      <c r="B20" s="33" t="n"/>
      <c r="C20" s="29" t="n"/>
      <c r="D20" s="32" t="n"/>
      <c r="E20" s="20">
        <f>IF(OR(C20="",D20=""),"",MAX(0,$C$3-D20))</f>
        <v/>
      </c>
      <c r="F20" s="34">
        <f>IF(E20="","",INDEX('مصفوفة المخصص'!$A$6:$A$12,MATCH(E20,'مصفوفة المخصص'!$B$6:$B$12,1)))</f>
        <v/>
      </c>
    </row>
    <row r="21">
      <c r="A21" s="20">
        <f>IF(C21="","",ROW()-5)</f>
        <v/>
      </c>
      <c r="B21" s="33" t="n"/>
      <c r="C21" s="29" t="n"/>
      <c r="D21" s="32" t="n"/>
      <c r="E21" s="20">
        <f>IF(OR(C21="",D21=""),"",MAX(0,$C$3-D21))</f>
        <v/>
      </c>
      <c r="F21" s="34">
        <f>IF(E21="","",INDEX('مصفوفة المخصص'!$A$6:$A$12,MATCH(E21,'مصفوفة المخصص'!$B$6:$B$12,1)))</f>
        <v/>
      </c>
    </row>
    <row r="22">
      <c r="A22" s="20">
        <f>IF(C22="","",ROW()-5)</f>
        <v/>
      </c>
      <c r="B22" s="33" t="n"/>
      <c r="C22" s="29" t="n"/>
      <c r="D22" s="32" t="n"/>
      <c r="E22" s="20">
        <f>IF(OR(C22="",D22=""),"",MAX(0,$C$3-D22))</f>
        <v/>
      </c>
      <c r="F22" s="34">
        <f>IF(E22="","",INDEX('مصفوفة المخصص'!$A$6:$A$12,MATCH(E22,'مصفوفة المخصص'!$B$6:$B$12,1)))</f>
        <v/>
      </c>
    </row>
    <row r="23">
      <c r="A23" s="20">
        <f>IF(C23="","",ROW()-5)</f>
        <v/>
      </c>
      <c r="B23" s="33" t="n"/>
      <c r="C23" s="29" t="n"/>
      <c r="D23" s="32" t="n"/>
      <c r="E23" s="20">
        <f>IF(OR(C23="",D23=""),"",MAX(0,$C$3-D23))</f>
        <v/>
      </c>
      <c r="F23" s="34">
        <f>IF(E23="","",INDEX('مصفوفة المخصص'!$A$6:$A$12,MATCH(E23,'مصفوفة المخصص'!$B$6:$B$12,1)))</f>
        <v/>
      </c>
    </row>
    <row r="24">
      <c r="A24" s="20">
        <f>IF(C24="","",ROW()-5)</f>
        <v/>
      </c>
      <c r="B24" s="33" t="n"/>
      <c r="C24" s="29" t="n"/>
      <c r="D24" s="32" t="n"/>
      <c r="E24" s="20">
        <f>IF(OR(C24="",D24=""),"",MAX(0,$C$3-D24))</f>
        <v/>
      </c>
      <c r="F24" s="34">
        <f>IF(E24="","",INDEX('مصفوفة المخصص'!$A$6:$A$12,MATCH(E24,'مصفوفة المخصص'!$B$6:$B$12,1)))</f>
        <v/>
      </c>
    </row>
    <row r="25">
      <c r="A25" s="20">
        <f>IF(C25="","",ROW()-5)</f>
        <v/>
      </c>
      <c r="B25" s="33" t="n"/>
      <c r="C25" s="29" t="n"/>
      <c r="D25" s="32" t="n"/>
      <c r="E25" s="20">
        <f>IF(OR(C25="",D25=""),"",MAX(0,$C$3-D25))</f>
        <v/>
      </c>
      <c r="F25" s="34">
        <f>IF(E25="","",INDEX('مصفوفة المخصص'!$A$6:$A$12,MATCH(E25,'مصفوفة المخصص'!$B$6:$B$12,1)))</f>
        <v/>
      </c>
    </row>
    <row r="26">
      <c r="A26" s="20">
        <f>IF(C26="","",ROW()-5)</f>
        <v/>
      </c>
      <c r="B26" s="33" t="n"/>
      <c r="C26" s="29" t="n"/>
      <c r="D26" s="32" t="n"/>
      <c r="E26" s="20">
        <f>IF(OR(C26="",D26=""),"",MAX(0,$C$3-D26))</f>
        <v/>
      </c>
      <c r="F26" s="34">
        <f>IF(E26="","",INDEX('مصفوفة المخصص'!$A$6:$A$12,MATCH(E26,'مصفوفة المخصص'!$B$6:$B$12,1)))</f>
        <v/>
      </c>
    </row>
    <row r="27">
      <c r="A27" s="20">
        <f>IF(C27="","",ROW()-5)</f>
        <v/>
      </c>
      <c r="B27" s="33" t="n"/>
      <c r="C27" s="29" t="n"/>
      <c r="D27" s="32" t="n"/>
      <c r="E27" s="20">
        <f>IF(OR(C27="",D27=""),"",MAX(0,$C$3-D27))</f>
        <v/>
      </c>
      <c r="F27" s="34">
        <f>IF(E27="","",INDEX('مصفوفة المخصص'!$A$6:$A$12,MATCH(E27,'مصفوفة المخصص'!$B$6:$B$12,1)))</f>
        <v/>
      </c>
    </row>
    <row r="28">
      <c r="A28" s="20">
        <f>IF(C28="","",ROW()-5)</f>
        <v/>
      </c>
      <c r="B28" s="33" t="n"/>
      <c r="C28" s="29" t="n"/>
      <c r="D28" s="32" t="n"/>
      <c r="E28" s="20">
        <f>IF(OR(C28="",D28=""),"",MAX(0,$C$3-D28))</f>
        <v/>
      </c>
      <c r="F28" s="34">
        <f>IF(E28="","",INDEX('مصفوفة المخصص'!$A$6:$A$12,MATCH(E28,'مصفوفة المخصص'!$B$6:$B$12,1)))</f>
        <v/>
      </c>
    </row>
    <row r="29">
      <c r="A29" s="20">
        <f>IF(C29="","",ROW()-5)</f>
        <v/>
      </c>
      <c r="B29" s="33" t="n"/>
      <c r="C29" s="29" t="n"/>
      <c r="D29" s="32" t="n"/>
      <c r="E29" s="20">
        <f>IF(OR(C29="",D29=""),"",MAX(0,$C$3-D29))</f>
        <v/>
      </c>
      <c r="F29" s="34">
        <f>IF(E29="","",INDEX('مصفوفة المخصص'!$A$6:$A$12,MATCH(E29,'مصفوفة المخصص'!$B$6:$B$12,1)))</f>
        <v/>
      </c>
    </row>
    <row r="30">
      <c r="A30" s="20">
        <f>IF(C30="","",ROW()-5)</f>
        <v/>
      </c>
      <c r="B30" s="33" t="n"/>
      <c r="C30" s="29" t="n"/>
      <c r="D30" s="32" t="n"/>
      <c r="E30" s="20">
        <f>IF(OR(C30="",D30=""),"",MAX(0,$C$3-D30))</f>
        <v/>
      </c>
      <c r="F30" s="34">
        <f>IF(E30="","",INDEX('مصفوفة المخصص'!$A$6:$A$12,MATCH(E30,'مصفوفة المخصص'!$B$6:$B$12,1)))</f>
        <v/>
      </c>
    </row>
    <row r="31">
      <c r="A31" s="20">
        <f>IF(C31="","",ROW()-5)</f>
        <v/>
      </c>
      <c r="B31" s="33" t="n"/>
      <c r="C31" s="29" t="n"/>
      <c r="D31" s="32" t="n"/>
      <c r="E31" s="20">
        <f>IF(OR(C31="",D31=""),"",MAX(0,$C$3-D31))</f>
        <v/>
      </c>
      <c r="F31" s="34">
        <f>IF(E31="","",INDEX('مصفوفة المخصص'!$A$6:$A$12,MATCH(E31,'مصفوفة المخصص'!$B$6:$B$12,1)))</f>
        <v/>
      </c>
    </row>
    <row r="32">
      <c r="A32" s="20">
        <f>IF(C32="","",ROW()-5)</f>
        <v/>
      </c>
      <c r="B32" s="33" t="n"/>
      <c r="C32" s="29" t="n"/>
      <c r="D32" s="32" t="n"/>
      <c r="E32" s="20">
        <f>IF(OR(C32="",D32=""),"",MAX(0,$C$3-D32))</f>
        <v/>
      </c>
      <c r="F32" s="34">
        <f>IF(E32="","",INDEX('مصفوفة المخصص'!$A$6:$A$12,MATCH(E32,'مصفوفة المخصص'!$B$6:$B$12,1)))</f>
        <v/>
      </c>
    </row>
    <row r="33">
      <c r="A33" s="20">
        <f>IF(C33="","",ROW()-5)</f>
        <v/>
      </c>
      <c r="B33" s="33" t="n"/>
      <c r="C33" s="29" t="n"/>
      <c r="D33" s="32" t="n"/>
      <c r="E33" s="20">
        <f>IF(OR(C33="",D33=""),"",MAX(0,$C$3-D33))</f>
        <v/>
      </c>
      <c r="F33" s="34">
        <f>IF(E33="","",INDEX('مصفوفة المخصص'!$A$6:$A$12,MATCH(E33,'مصفوفة المخصص'!$B$6:$B$12,1)))</f>
        <v/>
      </c>
    </row>
    <row r="34">
      <c r="A34" s="20">
        <f>IF(C34="","",ROW()-5)</f>
        <v/>
      </c>
      <c r="B34" s="33" t="n"/>
      <c r="C34" s="29" t="n"/>
      <c r="D34" s="32" t="n"/>
      <c r="E34" s="20">
        <f>IF(OR(C34="",D34=""),"",MAX(0,$C$3-D34))</f>
        <v/>
      </c>
      <c r="F34" s="34">
        <f>IF(E34="","",INDEX('مصفوفة المخصص'!$A$6:$A$12,MATCH(E34,'مصفوفة المخصص'!$B$6:$B$12,1)))</f>
        <v/>
      </c>
    </row>
    <row r="35">
      <c r="A35" s="20">
        <f>IF(C35="","",ROW()-5)</f>
        <v/>
      </c>
      <c r="B35" s="33" t="n"/>
      <c r="C35" s="29" t="n"/>
      <c r="D35" s="32" t="n"/>
      <c r="E35" s="20">
        <f>IF(OR(C35="",D35=""),"",MAX(0,$C$3-D35))</f>
        <v/>
      </c>
      <c r="F35" s="34">
        <f>IF(E35="","",INDEX('مصفوفة المخصص'!$A$6:$A$12,MATCH(E35,'مصفوفة المخصص'!$B$6:$B$12,1)))</f>
        <v/>
      </c>
    </row>
    <row r="36">
      <c r="A36" s="20">
        <f>IF(C36="","",ROW()-5)</f>
        <v/>
      </c>
      <c r="B36" s="33" t="n"/>
      <c r="C36" s="29" t="n"/>
      <c r="D36" s="32" t="n"/>
      <c r="E36" s="20">
        <f>IF(OR(C36="",D36=""),"",MAX(0,$C$3-D36))</f>
        <v/>
      </c>
      <c r="F36" s="34">
        <f>IF(E36="","",INDEX('مصفوفة المخصص'!$A$6:$A$12,MATCH(E36,'مصفوفة المخصص'!$B$6:$B$12,1)))</f>
        <v/>
      </c>
    </row>
    <row r="37">
      <c r="A37" s="20">
        <f>IF(C37="","",ROW()-5)</f>
        <v/>
      </c>
      <c r="B37" s="33" t="n"/>
      <c r="C37" s="29" t="n"/>
      <c r="D37" s="32" t="n"/>
      <c r="E37" s="20">
        <f>IF(OR(C37="",D37=""),"",MAX(0,$C$3-D37))</f>
        <v/>
      </c>
      <c r="F37" s="34">
        <f>IF(E37="","",INDEX('مصفوفة المخصص'!$A$6:$A$12,MATCH(E37,'مصفوفة المخصص'!$B$6:$B$12,1)))</f>
        <v/>
      </c>
    </row>
    <row r="38">
      <c r="A38" s="20">
        <f>IF(C38="","",ROW()-5)</f>
        <v/>
      </c>
      <c r="B38" s="33" t="n"/>
      <c r="C38" s="29" t="n"/>
      <c r="D38" s="32" t="n"/>
      <c r="E38" s="20">
        <f>IF(OR(C38="",D38=""),"",MAX(0,$C$3-D38))</f>
        <v/>
      </c>
      <c r="F38" s="34">
        <f>IF(E38="","",INDEX('مصفوفة المخصص'!$A$6:$A$12,MATCH(E38,'مصفوفة المخصص'!$B$6:$B$12,1)))</f>
        <v/>
      </c>
    </row>
    <row r="39">
      <c r="A39" s="20">
        <f>IF(C39="","",ROW()-5)</f>
        <v/>
      </c>
      <c r="B39" s="33" t="n"/>
      <c r="C39" s="29" t="n"/>
      <c r="D39" s="32" t="n"/>
      <c r="E39" s="20">
        <f>IF(OR(C39="",D39=""),"",MAX(0,$C$3-D39))</f>
        <v/>
      </c>
      <c r="F39" s="34">
        <f>IF(E39="","",INDEX('مصفوفة المخصص'!$A$6:$A$12,MATCH(E39,'مصفوفة المخصص'!$B$6:$B$12,1)))</f>
        <v/>
      </c>
    </row>
    <row r="40">
      <c r="A40" s="20">
        <f>IF(C40="","",ROW()-5)</f>
        <v/>
      </c>
      <c r="B40" s="33" t="n"/>
      <c r="C40" s="29" t="n"/>
      <c r="D40" s="32" t="n"/>
      <c r="E40" s="20">
        <f>IF(OR(C40="",D40=""),"",MAX(0,$C$3-D40))</f>
        <v/>
      </c>
      <c r="F40" s="34">
        <f>IF(E40="","",INDEX('مصفوفة المخصص'!$A$6:$A$12,MATCH(E40,'مصفوفة المخصص'!$B$6:$B$12,1)))</f>
        <v/>
      </c>
    </row>
    <row r="41">
      <c r="A41" s="20">
        <f>IF(C41="","",ROW()-5)</f>
        <v/>
      </c>
      <c r="B41" s="33" t="n"/>
      <c r="C41" s="29" t="n"/>
      <c r="D41" s="32" t="n"/>
      <c r="E41" s="20">
        <f>IF(OR(C41="",D41=""),"",MAX(0,$C$3-D41))</f>
        <v/>
      </c>
      <c r="F41" s="34">
        <f>IF(E41="","",INDEX('مصفوفة المخصص'!$A$6:$A$12,MATCH(E41,'مصفوفة المخصص'!$B$6:$B$12,1)))</f>
        <v/>
      </c>
    </row>
    <row r="42">
      <c r="A42" s="20">
        <f>IF(C42="","",ROW()-5)</f>
        <v/>
      </c>
      <c r="B42" s="33" t="n"/>
      <c r="C42" s="29" t="n"/>
      <c r="D42" s="32" t="n"/>
      <c r="E42" s="20">
        <f>IF(OR(C42="",D42=""),"",MAX(0,$C$3-D42))</f>
        <v/>
      </c>
      <c r="F42" s="34">
        <f>IF(E42="","",INDEX('مصفوفة المخصص'!$A$6:$A$12,MATCH(E42,'مصفوفة المخصص'!$B$6:$B$12,1)))</f>
        <v/>
      </c>
    </row>
    <row r="43">
      <c r="A43" s="20">
        <f>IF(C43="","",ROW()-5)</f>
        <v/>
      </c>
      <c r="B43" s="33" t="n"/>
      <c r="C43" s="29" t="n"/>
      <c r="D43" s="32" t="n"/>
      <c r="E43" s="20">
        <f>IF(OR(C43="",D43=""),"",MAX(0,$C$3-D43))</f>
        <v/>
      </c>
      <c r="F43" s="34">
        <f>IF(E43="","",INDEX('مصفوفة المخصص'!$A$6:$A$12,MATCH(E43,'مصفوفة المخصص'!$B$6:$B$12,1)))</f>
        <v/>
      </c>
    </row>
    <row r="44">
      <c r="A44" s="20">
        <f>IF(C44="","",ROW()-5)</f>
        <v/>
      </c>
      <c r="B44" s="33" t="n"/>
      <c r="C44" s="29" t="n"/>
      <c r="D44" s="32" t="n"/>
      <c r="E44" s="20">
        <f>IF(OR(C44="",D44=""),"",MAX(0,$C$3-D44))</f>
        <v/>
      </c>
      <c r="F44" s="34">
        <f>IF(E44="","",INDEX('مصفوفة المخصص'!$A$6:$A$12,MATCH(E44,'مصفوفة المخصص'!$B$6:$B$12,1)))</f>
        <v/>
      </c>
    </row>
    <row r="45">
      <c r="A45" s="20">
        <f>IF(C45="","",ROW()-5)</f>
        <v/>
      </c>
      <c r="B45" s="33" t="n"/>
      <c r="C45" s="29" t="n"/>
      <c r="D45" s="32" t="n"/>
      <c r="E45" s="20">
        <f>IF(OR(C45="",D45=""),"",MAX(0,$C$3-D45))</f>
        <v/>
      </c>
      <c r="F45" s="34">
        <f>IF(E45="","",INDEX('مصفوفة المخصص'!$A$6:$A$12,MATCH(E45,'مصفوفة المخصص'!$B$6:$B$12,1)))</f>
        <v/>
      </c>
    </row>
    <row r="46">
      <c r="A46" s="20">
        <f>IF(C46="","",ROW()-5)</f>
        <v/>
      </c>
      <c r="B46" s="33" t="n"/>
      <c r="C46" s="29" t="n"/>
      <c r="D46" s="32" t="n"/>
      <c r="E46" s="20">
        <f>IF(OR(C46="",D46=""),"",MAX(0,$C$3-D46))</f>
        <v/>
      </c>
      <c r="F46" s="34">
        <f>IF(E46="","",INDEX('مصفوفة المخصص'!$A$6:$A$12,MATCH(E46,'مصفوفة المخصص'!$B$6:$B$12,1)))</f>
        <v/>
      </c>
    </row>
    <row r="47">
      <c r="A47" s="20">
        <f>IF(C47="","",ROW()-5)</f>
        <v/>
      </c>
      <c r="B47" s="33" t="n"/>
      <c r="C47" s="29" t="n"/>
      <c r="D47" s="32" t="n"/>
      <c r="E47" s="20">
        <f>IF(OR(C47="",D47=""),"",MAX(0,$C$3-D47))</f>
        <v/>
      </c>
      <c r="F47" s="34">
        <f>IF(E47="","",INDEX('مصفوفة المخصص'!$A$6:$A$12,MATCH(E47,'مصفوفة المخصص'!$B$6:$B$12,1)))</f>
        <v/>
      </c>
    </row>
    <row r="48">
      <c r="A48" s="20">
        <f>IF(C48="","",ROW()-5)</f>
        <v/>
      </c>
      <c r="B48" s="33" t="n"/>
      <c r="C48" s="29" t="n"/>
      <c r="D48" s="32" t="n"/>
      <c r="E48" s="20">
        <f>IF(OR(C48="",D48=""),"",MAX(0,$C$3-D48))</f>
        <v/>
      </c>
      <c r="F48" s="34">
        <f>IF(E48="","",INDEX('مصفوفة المخصص'!$A$6:$A$12,MATCH(E48,'مصفوفة المخصص'!$B$6:$B$12,1)))</f>
        <v/>
      </c>
    </row>
    <row r="49">
      <c r="A49" s="20">
        <f>IF(C49="","",ROW()-5)</f>
        <v/>
      </c>
      <c r="B49" s="33" t="n"/>
      <c r="C49" s="29" t="n"/>
      <c r="D49" s="32" t="n"/>
      <c r="E49" s="20">
        <f>IF(OR(C49="",D49=""),"",MAX(0,$C$3-D49))</f>
        <v/>
      </c>
      <c r="F49" s="34">
        <f>IF(E49="","",INDEX('مصفوفة المخصص'!$A$6:$A$12,MATCH(E49,'مصفوفة المخصص'!$B$6:$B$12,1)))</f>
        <v/>
      </c>
    </row>
    <row r="50">
      <c r="A50" s="20">
        <f>IF(C50="","",ROW()-5)</f>
        <v/>
      </c>
      <c r="B50" s="33" t="n"/>
      <c r="C50" s="29" t="n"/>
      <c r="D50" s="32" t="n"/>
      <c r="E50" s="20">
        <f>IF(OR(C50="",D50=""),"",MAX(0,$C$3-D50))</f>
        <v/>
      </c>
      <c r="F50" s="34">
        <f>IF(E50="","",INDEX('مصفوفة المخصص'!$A$6:$A$12,MATCH(E50,'مصفوفة المخصص'!$B$6:$B$12,1)))</f>
        <v/>
      </c>
    </row>
    <row r="51">
      <c r="A51" s="20">
        <f>IF(C51="","",ROW()-5)</f>
        <v/>
      </c>
      <c r="B51" s="33" t="n"/>
      <c r="C51" s="29" t="n"/>
      <c r="D51" s="32" t="n"/>
      <c r="E51" s="20">
        <f>IF(OR(C51="",D51=""),"",MAX(0,$C$3-D51))</f>
        <v/>
      </c>
      <c r="F51" s="34">
        <f>IF(E51="","",INDEX('مصفوفة المخصص'!$A$6:$A$12,MATCH(E51,'مصفوفة المخصص'!$B$6:$B$12,1)))</f>
        <v/>
      </c>
    </row>
    <row r="52">
      <c r="A52" s="20">
        <f>IF(C52="","",ROW()-5)</f>
        <v/>
      </c>
      <c r="B52" s="33" t="n"/>
      <c r="C52" s="29" t="n"/>
      <c r="D52" s="32" t="n"/>
      <c r="E52" s="20">
        <f>IF(OR(C52="",D52=""),"",MAX(0,$C$3-D52))</f>
        <v/>
      </c>
      <c r="F52" s="34">
        <f>IF(E52="","",INDEX('مصفوفة المخصص'!$A$6:$A$12,MATCH(E52,'مصفوفة المخصص'!$B$6:$B$12,1)))</f>
        <v/>
      </c>
    </row>
    <row r="53">
      <c r="A53" s="20">
        <f>IF(C53="","",ROW()-5)</f>
        <v/>
      </c>
      <c r="B53" s="33" t="n"/>
      <c r="C53" s="29" t="n"/>
      <c r="D53" s="32" t="n"/>
      <c r="E53" s="20">
        <f>IF(OR(C53="",D53=""),"",MAX(0,$C$3-D53))</f>
        <v/>
      </c>
      <c r="F53" s="34">
        <f>IF(E53="","",INDEX('مصفوفة المخصص'!$A$6:$A$12,MATCH(E53,'مصفوفة المخصص'!$B$6:$B$12,1)))</f>
        <v/>
      </c>
    </row>
    <row r="54">
      <c r="A54" s="20">
        <f>IF(C54="","",ROW()-5)</f>
        <v/>
      </c>
      <c r="B54" s="33" t="n"/>
      <c r="C54" s="29" t="n"/>
      <c r="D54" s="32" t="n"/>
      <c r="E54" s="20">
        <f>IF(OR(C54="",D54=""),"",MAX(0,$C$3-D54))</f>
        <v/>
      </c>
      <c r="F54" s="34">
        <f>IF(E54="","",INDEX('مصفوفة المخصص'!$A$6:$A$12,MATCH(E54,'مصفوفة المخصص'!$B$6:$B$12,1)))</f>
        <v/>
      </c>
    </row>
    <row r="55">
      <c r="A55" s="20">
        <f>IF(C55="","",ROW()-5)</f>
        <v/>
      </c>
      <c r="B55" s="33" t="n"/>
      <c r="C55" s="29" t="n"/>
      <c r="D55" s="32" t="n"/>
      <c r="E55" s="20">
        <f>IF(OR(C55="",D55=""),"",MAX(0,$C$3-D55))</f>
        <v/>
      </c>
      <c r="F55" s="34">
        <f>IF(E55="","",INDEX('مصفوفة المخصص'!$A$6:$A$12,MATCH(E55,'مصفوفة المخصص'!$B$6:$B$12,1)))</f>
        <v/>
      </c>
    </row>
    <row r="56">
      <c r="A56" s="20">
        <f>IF(C56="","",ROW()-5)</f>
        <v/>
      </c>
      <c r="B56" s="33" t="n"/>
      <c r="C56" s="29" t="n"/>
      <c r="D56" s="32" t="n"/>
      <c r="E56" s="20">
        <f>IF(OR(C56="",D56=""),"",MAX(0,$C$3-D56))</f>
        <v/>
      </c>
      <c r="F56" s="34">
        <f>IF(E56="","",INDEX('مصفوفة المخصص'!$A$6:$A$12,MATCH(E56,'مصفوفة المخصص'!$B$6:$B$12,1)))</f>
        <v/>
      </c>
    </row>
    <row r="57">
      <c r="A57" s="20">
        <f>IF(C57="","",ROW()-5)</f>
        <v/>
      </c>
      <c r="B57" s="33" t="n"/>
      <c r="C57" s="29" t="n"/>
      <c r="D57" s="32" t="n"/>
      <c r="E57" s="20">
        <f>IF(OR(C57="",D57=""),"",MAX(0,$C$3-D57))</f>
        <v/>
      </c>
      <c r="F57" s="34">
        <f>IF(E57="","",INDEX('مصفوفة المخصص'!$A$6:$A$12,MATCH(E57,'مصفوفة المخصص'!$B$6:$B$12,1)))</f>
        <v/>
      </c>
    </row>
    <row r="58">
      <c r="A58" s="20">
        <f>IF(C58="","",ROW()-5)</f>
        <v/>
      </c>
      <c r="B58" s="33" t="n"/>
      <c r="C58" s="29" t="n"/>
      <c r="D58" s="32" t="n"/>
      <c r="E58" s="20">
        <f>IF(OR(C58="",D58=""),"",MAX(0,$C$3-D58))</f>
        <v/>
      </c>
      <c r="F58" s="34">
        <f>IF(E58="","",INDEX('مصفوفة المخصص'!$A$6:$A$12,MATCH(E58,'مصفوفة المخصص'!$B$6:$B$12,1)))</f>
        <v/>
      </c>
    </row>
    <row r="59">
      <c r="A59" s="20">
        <f>IF(C59="","",ROW()-5)</f>
        <v/>
      </c>
      <c r="B59" s="33" t="n"/>
      <c r="C59" s="29" t="n"/>
      <c r="D59" s="32" t="n"/>
      <c r="E59" s="20">
        <f>IF(OR(C59="",D59=""),"",MAX(0,$C$3-D59))</f>
        <v/>
      </c>
      <c r="F59" s="34">
        <f>IF(E59="","",INDEX('مصفوفة المخصص'!$A$6:$A$12,MATCH(E59,'مصفوفة المخصص'!$B$6:$B$12,1)))</f>
        <v/>
      </c>
    </row>
    <row r="60">
      <c r="A60" s="20">
        <f>IF(C60="","",ROW()-5)</f>
        <v/>
      </c>
      <c r="B60" s="33" t="n"/>
      <c r="C60" s="29" t="n"/>
      <c r="D60" s="32" t="n"/>
      <c r="E60" s="20">
        <f>IF(OR(C60="",D60=""),"",MAX(0,$C$3-D60))</f>
        <v/>
      </c>
      <c r="F60" s="34">
        <f>IF(E60="","",INDEX('مصفوفة المخصص'!$A$6:$A$12,MATCH(E60,'مصفوفة المخصص'!$B$6:$B$12,1)))</f>
        <v/>
      </c>
    </row>
    <row r="61">
      <c r="A61" s="20">
        <f>IF(C61="","",ROW()-5)</f>
        <v/>
      </c>
      <c r="B61" s="33" t="n"/>
      <c r="C61" s="29" t="n"/>
      <c r="D61" s="32" t="n"/>
      <c r="E61" s="20">
        <f>IF(OR(C61="",D61=""),"",MAX(0,$C$3-D61))</f>
        <v/>
      </c>
      <c r="F61" s="34">
        <f>IF(E61="","",INDEX('مصفوفة المخصص'!$A$6:$A$12,MATCH(E61,'مصفوفة المخصص'!$B$6:$B$12,1)))</f>
        <v/>
      </c>
    </row>
    <row r="62">
      <c r="A62" s="20">
        <f>IF(C62="","",ROW()-5)</f>
        <v/>
      </c>
      <c r="B62" s="33" t="n"/>
      <c r="C62" s="29" t="n"/>
      <c r="D62" s="32" t="n"/>
      <c r="E62" s="20">
        <f>IF(OR(C62="",D62=""),"",MAX(0,$C$3-D62))</f>
        <v/>
      </c>
      <c r="F62" s="34">
        <f>IF(E62="","",INDEX('مصفوفة المخصص'!$A$6:$A$12,MATCH(E62,'مصفوفة المخصص'!$B$6:$B$12,1)))</f>
        <v/>
      </c>
    </row>
    <row r="63">
      <c r="A63" s="20">
        <f>IF(C63="","",ROW()-5)</f>
        <v/>
      </c>
      <c r="B63" s="33" t="n"/>
      <c r="C63" s="29" t="n"/>
      <c r="D63" s="32" t="n"/>
      <c r="E63" s="20">
        <f>IF(OR(C63="",D63=""),"",MAX(0,$C$3-D63))</f>
        <v/>
      </c>
      <c r="F63" s="34">
        <f>IF(E63="","",INDEX('مصفوفة المخصص'!$A$6:$A$12,MATCH(E63,'مصفوفة المخصص'!$B$6:$B$12,1)))</f>
        <v/>
      </c>
    </row>
    <row r="64">
      <c r="A64" s="20">
        <f>IF(C64="","",ROW()-5)</f>
        <v/>
      </c>
      <c r="B64" s="33" t="n"/>
      <c r="C64" s="29" t="n"/>
      <c r="D64" s="32" t="n"/>
      <c r="E64" s="20">
        <f>IF(OR(C64="",D64=""),"",MAX(0,$C$3-D64))</f>
        <v/>
      </c>
      <c r="F64" s="34">
        <f>IF(E64="","",INDEX('مصفوفة المخصص'!$A$6:$A$12,MATCH(E64,'مصفوفة المخصص'!$B$6:$B$12,1)))</f>
        <v/>
      </c>
    </row>
    <row r="65">
      <c r="A65" s="20">
        <f>IF(C65="","",ROW()-5)</f>
        <v/>
      </c>
      <c r="B65" s="33" t="n"/>
      <c r="C65" s="29" t="n"/>
      <c r="D65" s="32" t="n"/>
      <c r="E65" s="20">
        <f>IF(OR(C65="",D65=""),"",MAX(0,$C$3-D65))</f>
        <v/>
      </c>
      <c r="F65" s="34">
        <f>IF(E65="","",INDEX('مصفوفة المخصص'!$A$6:$A$12,MATCH(E65,'مصفوفة المخصص'!$B$6:$B$12,1)))</f>
        <v/>
      </c>
    </row>
    <row r="66">
      <c r="A66" s="24" t="n"/>
      <c r="B66" s="23" t="inlineStr">
        <is>
          <t>الإجمالي</t>
        </is>
      </c>
      <c r="C66" s="25">
        <f>SUM(C6:C65)</f>
        <v/>
      </c>
      <c r="D66" s="24" t="n"/>
      <c r="E66" s="24" t="n"/>
      <c r="F66" s="2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F2"/>
    <mergeCell ref="A3:B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2026-10-28T12:43:28Z</dcterms:created>
  <dcterms:modified xmlns:dcterms="http://purl.org/dc/terms/" xmlns:xsi="http://www.w3.org/2001/XMLSchema-instance" xsi:type="dcterms:W3CDTF">2026-10-28T12:43:28Z</dcterms:modified>
</cp:coreProperties>
</file>