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طة" sheetId="3" state="visible" r:id="rId3"/>
    <sheet xmlns:r="http://schemas.openxmlformats.org/officeDocument/2006/relationships" name="الإعدادات" sheetId="4" state="visible" r:id="rId4"/>
    <sheet xmlns:r="http://schemas.openxmlformats.org/officeDocument/2006/relationships" name="الأقسام" sheetId="5" state="visible" r:id="rId5"/>
  </sheets>
  <definedNames>
    <definedName name="_xlnm.Print_Area" localSheetId="2">'الخطة'!$A$1:$M$63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yyyy-mm-dd"/>
    <numFmt numFmtId="166" formatCode="dd/mm/yyyy"/>
    <numFmt numFmtId="167" formatCode="#,##0.00;[Red]-#,##0.00"/>
    <numFmt numFmtId="168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8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8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0" fillId="0" borderId="6" pivotButton="0" quotePrefix="0" xfId="0"/>
    <xf numFmtId="0" fontId="15" fillId="0" borderId="2" applyAlignment="1" pivotButton="0" quotePrefix="0" xfId="0">
      <alignment horizontal="right" vertical="center" wrapText="1"/>
    </xf>
    <xf numFmtId="168" fontId="14" fillId="3" borderId="2" applyAlignment="1" pivotButton="0" quotePrefix="0" xfId="0">
      <alignment horizontal="center" vertical="center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الزيادات حسب القسم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'الأقسام'!D4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'الأقسام'!$A$5:$A$9</f>
            </numRef>
          </cat>
          <val>
            <numRef>
              <f>'الأقسام'!$D$5:$D$9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الزيادة السنوية للرواتب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يوزع موازنة الزيادات السنوية على الموظفين حسب تقييم الأداء (مصفوفة الجدارة)، مع تعديل حسب موقع الراتب من منتصف الدرجة (النسبة المقارنة)، ويقارن إجمالي الزيادات بالموازنة المتاحة ويلخصها حسب القسم.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«الإعدادات» حدد نسبة الزيادة لكل تقييم، ونسبة الموازنة من إجمالي الرواتب، وحدود النسبة المقارنة والتعديل.</t>
        </is>
      </c>
    </row>
    <row r="8" ht="34" customHeight="1">
      <c r="A8" s="11" t="inlineStr">
        <is>
          <t>•</t>
        </is>
      </c>
      <c r="B8" s="12" t="inlineStr">
        <is>
          <t>في ورقة «الخطة» اكتب لكل موظف القسم والراتب الحالي ومنتصف درجته وتقييمه؛ تظهر الزيادة والراتب الجديد.</t>
        </is>
      </c>
    </row>
    <row r="9" ht="18" customHeight="1">
      <c r="A9" s="11" t="inlineStr">
        <is>
          <t>•</t>
        </is>
      </c>
      <c r="B9" s="12" t="inlineStr">
        <is>
          <t>راجع «المتبقي من الموازنة»: إذا كان سالبًا خفّض النسب أو التعديلات حتى تدخل في الموازنة.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النسبة المقارنة = الراتب ÷ منتصف الدرجة؛ أقل من 90% تعني أن الموظف أقل من السوق فيستحق دفعة إضافية، وأعلى من 110% تعني أنه قريب من سقف الدرجة. الزيادة لا تقل عن صفر.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63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16" customWidth="1" min="3" max="3"/>
    <col width="13" customWidth="1" min="4" max="4"/>
    <col width="12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12" customWidth="1" min="11" max="11"/>
    <col width="13" customWidth="1" min="12" max="12"/>
    <col width="11" customWidth="1" min="13" max="13"/>
  </cols>
  <sheetData>
    <row r="1" ht="30" customHeight="1">
      <c r="A1" s="15" t="inlineStr">
        <is>
          <t>خطة الزيادة السنوية للرواتب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 الإعدادات في ورقة «الإعدادات».</t>
        </is>
      </c>
    </row>
    <row r="5" ht="34" customHeight="1">
      <c r="A5" s="18" t="inlineStr">
        <is>
          <t>م</t>
        </is>
      </c>
      <c r="B5" s="18" t="inlineStr">
        <is>
          <t>الموظف</t>
        </is>
      </c>
      <c r="C5" s="18" t="inlineStr">
        <is>
          <t>القسم</t>
        </is>
      </c>
      <c r="D5" s="18" t="inlineStr">
        <is>
          <t>الراتب الحالي</t>
        </is>
      </c>
      <c r="E5" s="18" t="inlineStr">
        <is>
          <t>منتصف الدرجة</t>
        </is>
      </c>
      <c r="F5" s="18" t="inlineStr">
        <is>
          <t>التقييم</t>
        </is>
      </c>
      <c r="G5" s="18" t="inlineStr">
        <is>
          <t>النسبة المقارنة</t>
        </is>
      </c>
      <c r="H5" s="18" t="inlineStr">
        <is>
          <t>زيادة التقييم</t>
        </is>
      </c>
      <c r="I5" s="18" t="inlineStr">
        <is>
          <t>تعديل المقارنة</t>
        </is>
      </c>
      <c r="J5" s="18" t="inlineStr">
        <is>
          <t>الزيادة النهائية</t>
        </is>
      </c>
      <c r="K5" s="18" t="inlineStr">
        <is>
          <t>قيمة الزيادة الشهرية</t>
        </is>
      </c>
      <c r="L5" s="18" t="inlineStr">
        <is>
          <t>الراتب الجديد</t>
        </is>
      </c>
      <c r="M5" s="18" t="inlineStr">
        <is>
          <t>النسبة المقارنة الجديدة</t>
        </is>
      </c>
    </row>
    <row r="6">
      <c r="A6" s="19">
        <f>IF(B6="","",ROW()-5)</f>
        <v/>
      </c>
      <c r="B6" s="20" t="inlineStr">
        <is>
          <t>أحمد سامي</t>
        </is>
      </c>
      <c r="C6" s="21" t="inlineStr">
        <is>
          <t>المالية</t>
        </is>
      </c>
      <c r="D6" s="22" t="n">
        <v>18500</v>
      </c>
      <c r="E6" s="22" t="n">
        <v>17000</v>
      </c>
      <c r="F6" s="21" t="inlineStr">
        <is>
          <t>ممتاز</t>
        </is>
      </c>
      <c r="G6" s="23">
        <f>IF(OR(N(D6)=0,N(E6)=0),"",D6/E6)</f>
        <v/>
      </c>
      <c r="H6" s="23">
        <f>IF(F6="","",IFERROR(VLOOKUP(F6,'الإعدادات'!$A$5:$B$9,2,0),0))</f>
        <v/>
      </c>
      <c r="I6" s="23">
        <f>IF(G6="","",IF(G6&lt;'الإعدادات'!$B$12,'الإعدادات'!$B$13,IF(G6&gt;'الإعدادات'!$B$14,-'الإعدادات'!$B$15,0)))</f>
        <v/>
      </c>
      <c r="J6" s="23">
        <f>IF(H6="","",MAX(0,H6+N(I6)))</f>
        <v/>
      </c>
      <c r="K6" s="24">
        <f>IF(OR(J6="",N(D6)=0),"",ROUND(D6*J6,0))</f>
        <v/>
      </c>
      <c r="L6" s="24">
        <f>IF(K6="","",D6+K6)</f>
        <v/>
      </c>
      <c r="M6" s="23">
        <f>IF(OR(L6="",N(E6)=0),"",L6/E6)</f>
        <v/>
      </c>
    </row>
    <row r="7">
      <c r="A7" s="19">
        <f>IF(B7="","",ROW()-5)</f>
        <v/>
      </c>
      <c r="B7" s="20" t="inlineStr">
        <is>
          <t>منى عادل</t>
        </is>
      </c>
      <c r="C7" s="21" t="inlineStr">
        <is>
          <t>المالية</t>
        </is>
      </c>
      <c r="D7" s="22" t="n">
        <v>12400</v>
      </c>
      <c r="E7" s="22" t="n">
        <v>14000</v>
      </c>
      <c r="F7" s="21" t="inlineStr">
        <is>
          <t>جيد جدًا</t>
        </is>
      </c>
      <c r="G7" s="23">
        <f>IF(OR(N(D7)=0,N(E7)=0),"",D7/E7)</f>
        <v/>
      </c>
      <c r="H7" s="23">
        <f>IF(F7="","",IFERROR(VLOOKUP(F7,'الإعدادات'!$A$5:$B$9,2,0),0))</f>
        <v/>
      </c>
      <c r="I7" s="23">
        <f>IF(G7="","",IF(G7&lt;'الإعدادات'!$B$12,'الإعدادات'!$B$13,IF(G7&gt;'الإعدادات'!$B$14,-'الإعدادات'!$B$15,0)))</f>
        <v/>
      </c>
      <c r="J7" s="23">
        <f>IF(H7="","",MAX(0,H7+N(I7)))</f>
        <v/>
      </c>
      <c r="K7" s="24">
        <f>IF(OR(J7="",N(D7)=0),"",ROUND(D7*J7,0))</f>
        <v/>
      </c>
      <c r="L7" s="24">
        <f>IF(K7="","",D7+K7)</f>
        <v/>
      </c>
      <c r="M7" s="23">
        <f>IF(OR(L7="",N(E7)=0),"",L7/E7)</f>
        <v/>
      </c>
    </row>
    <row r="8">
      <c r="A8" s="19">
        <f>IF(B8="","",ROW()-5)</f>
        <v/>
      </c>
      <c r="B8" s="20" t="inlineStr">
        <is>
          <t>كريم فؤاد</t>
        </is>
      </c>
      <c r="C8" s="21" t="inlineStr">
        <is>
          <t>المبيعات</t>
        </is>
      </c>
      <c r="D8" s="22" t="n">
        <v>9800</v>
      </c>
      <c r="E8" s="22" t="n">
        <v>11000</v>
      </c>
      <c r="F8" s="21" t="inlineStr">
        <is>
          <t>جيد</t>
        </is>
      </c>
      <c r="G8" s="23">
        <f>IF(OR(N(D8)=0,N(E8)=0),"",D8/E8)</f>
        <v/>
      </c>
      <c r="H8" s="23">
        <f>IF(F8="","",IFERROR(VLOOKUP(F8,'الإعدادات'!$A$5:$B$9,2,0),0))</f>
        <v/>
      </c>
      <c r="I8" s="23">
        <f>IF(G8="","",IF(G8&lt;'الإعدادات'!$B$12,'الإعدادات'!$B$13,IF(G8&gt;'الإعدادات'!$B$14,-'الإعدادات'!$B$15,0)))</f>
        <v/>
      </c>
      <c r="J8" s="23">
        <f>IF(H8="","",MAX(0,H8+N(I8)))</f>
        <v/>
      </c>
      <c r="K8" s="24">
        <f>IF(OR(J8="",N(D8)=0),"",ROUND(D8*J8,0))</f>
        <v/>
      </c>
      <c r="L8" s="24">
        <f>IF(K8="","",D8+K8)</f>
        <v/>
      </c>
      <c r="M8" s="23">
        <f>IF(OR(L8="",N(E8)=0),"",L8/E8)</f>
        <v/>
      </c>
    </row>
    <row r="9">
      <c r="A9" s="19">
        <f>IF(B9="","",ROW()-5)</f>
        <v/>
      </c>
      <c r="B9" s="20" t="inlineStr">
        <is>
          <t>سارة يوسف</t>
        </is>
      </c>
      <c r="C9" s="21" t="inlineStr">
        <is>
          <t>المبيعات</t>
        </is>
      </c>
      <c r="D9" s="22" t="n">
        <v>15600</v>
      </c>
      <c r="E9" s="22" t="n">
        <v>13500</v>
      </c>
      <c r="F9" s="21" t="inlineStr">
        <is>
          <t>جيد جدًا</t>
        </is>
      </c>
      <c r="G9" s="23">
        <f>IF(OR(N(D9)=0,N(E9)=0),"",D9/E9)</f>
        <v/>
      </c>
      <c r="H9" s="23">
        <f>IF(F9="","",IFERROR(VLOOKUP(F9,'الإعدادات'!$A$5:$B$9,2,0),0))</f>
        <v/>
      </c>
      <c r="I9" s="23">
        <f>IF(G9="","",IF(G9&lt;'الإعدادات'!$B$12,'الإعدادات'!$B$13,IF(G9&gt;'الإعدادات'!$B$14,-'الإعدادات'!$B$15,0)))</f>
        <v/>
      </c>
      <c r="J9" s="23">
        <f>IF(H9="","",MAX(0,H9+N(I9)))</f>
        <v/>
      </c>
      <c r="K9" s="24">
        <f>IF(OR(J9="",N(D9)=0),"",ROUND(D9*J9,0))</f>
        <v/>
      </c>
      <c r="L9" s="24">
        <f>IF(K9="","",D9+K9)</f>
        <v/>
      </c>
      <c r="M9" s="23">
        <f>IF(OR(L9="",N(E9)=0),"",L9/E9)</f>
        <v/>
      </c>
    </row>
    <row r="10">
      <c r="A10" s="19">
        <f>IF(B10="","",ROW()-5)</f>
        <v/>
      </c>
      <c r="B10" s="20" t="inlineStr">
        <is>
          <t>محمود علي</t>
        </is>
      </c>
      <c r="C10" s="21" t="inlineStr">
        <is>
          <t>العمليات</t>
        </is>
      </c>
      <c r="D10" s="22" t="n">
        <v>8700</v>
      </c>
      <c r="E10" s="22" t="n">
        <v>9000</v>
      </c>
      <c r="F10" s="21" t="inlineStr">
        <is>
          <t>مقبول</t>
        </is>
      </c>
      <c r="G10" s="23">
        <f>IF(OR(N(D10)=0,N(E10)=0),"",D10/E10)</f>
        <v/>
      </c>
      <c r="H10" s="23">
        <f>IF(F10="","",IFERROR(VLOOKUP(F10,'الإعدادات'!$A$5:$B$9,2,0),0))</f>
        <v/>
      </c>
      <c r="I10" s="23">
        <f>IF(G10="","",IF(G10&lt;'الإعدادات'!$B$12,'الإعدادات'!$B$13,IF(G10&gt;'الإعدادات'!$B$14,-'الإعدادات'!$B$15,0)))</f>
        <v/>
      </c>
      <c r="J10" s="23">
        <f>IF(H10="","",MAX(0,H10+N(I10)))</f>
        <v/>
      </c>
      <c r="K10" s="24">
        <f>IF(OR(J10="",N(D10)=0),"",ROUND(D10*J10,0))</f>
        <v/>
      </c>
      <c r="L10" s="24">
        <f>IF(K10="","",D10+K10)</f>
        <v/>
      </c>
      <c r="M10" s="23">
        <f>IF(OR(L10="",N(E10)=0),"",L10/E10)</f>
        <v/>
      </c>
    </row>
    <row r="11">
      <c r="A11" s="19">
        <f>IF(B11="","",ROW()-5)</f>
        <v/>
      </c>
      <c r="B11" s="20" t="inlineStr">
        <is>
          <t>هالة مصطفى</t>
        </is>
      </c>
      <c r="C11" s="21" t="inlineStr">
        <is>
          <t>الموارد البشرية</t>
        </is>
      </c>
      <c r="D11" s="22" t="n">
        <v>11200</v>
      </c>
      <c r="E11" s="22" t="n">
        <v>12000</v>
      </c>
      <c r="F11" s="21" t="inlineStr">
        <is>
          <t>ممتاز</t>
        </is>
      </c>
      <c r="G11" s="23">
        <f>IF(OR(N(D11)=0,N(E11)=0),"",D11/E11)</f>
        <v/>
      </c>
      <c r="H11" s="23">
        <f>IF(F11="","",IFERROR(VLOOKUP(F11,'الإعدادات'!$A$5:$B$9,2,0),0))</f>
        <v/>
      </c>
      <c r="I11" s="23">
        <f>IF(G11="","",IF(G11&lt;'الإعدادات'!$B$12,'الإعدادات'!$B$13,IF(G11&gt;'الإعدادات'!$B$14,-'الإعدادات'!$B$15,0)))</f>
        <v/>
      </c>
      <c r="J11" s="23">
        <f>IF(H11="","",MAX(0,H11+N(I11)))</f>
        <v/>
      </c>
      <c r="K11" s="24">
        <f>IF(OR(J11="",N(D11)=0),"",ROUND(D11*J11,0))</f>
        <v/>
      </c>
      <c r="L11" s="24">
        <f>IF(K11="","",D11+K11)</f>
        <v/>
      </c>
      <c r="M11" s="23">
        <f>IF(OR(L11="",N(E11)=0),"",L11/E11)</f>
        <v/>
      </c>
    </row>
    <row r="12">
      <c r="A12" s="19">
        <f>IF(B12="","",ROW()-5)</f>
        <v/>
      </c>
      <c r="B12" s="20" t="inlineStr">
        <is>
          <t>يوسف كمال</t>
        </is>
      </c>
      <c r="C12" s="21" t="inlineStr">
        <is>
          <t>العمليات</t>
        </is>
      </c>
      <c r="D12" s="22" t="n">
        <v>10300</v>
      </c>
      <c r="E12" s="22" t="n">
        <v>9000</v>
      </c>
      <c r="F12" s="21" t="inlineStr">
        <is>
          <t>جيد</t>
        </is>
      </c>
      <c r="G12" s="23">
        <f>IF(OR(N(D12)=0,N(E12)=0),"",D12/E12)</f>
        <v/>
      </c>
      <c r="H12" s="23">
        <f>IF(F12="","",IFERROR(VLOOKUP(F12,'الإعدادات'!$A$5:$B$9,2,0),0))</f>
        <v/>
      </c>
      <c r="I12" s="23">
        <f>IF(G12="","",IF(G12&lt;'الإعدادات'!$B$12,'الإعدادات'!$B$13,IF(G12&gt;'الإعدادات'!$B$14,-'الإعدادات'!$B$15,0)))</f>
        <v/>
      </c>
      <c r="J12" s="23">
        <f>IF(H12="","",MAX(0,H12+N(I12)))</f>
        <v/>
      </c>
      <c r="K12" s="24">
        <f>IF(OR(J12="",N(D12)=0),"",ROUND(D12*J12,0))</f>
        <v/>
      </c>
      <c r="L12" s="24">
        <f>IF(K12="","",D12+K12)</f>
        <v/>
      </c>
      <c r="M12" s="23">
        <f>IF(OR(L12="",N(E12)=0),"",L12/E12)</f>
        <v/>
      </c>
    </row>
    <row r="13">
      <c r="A13" s="19">
        <f>IF(B13="","",ROW()-5)</f>
        <v/>
      </c>
      <c r="B13" s="20" t="inlineStr">
        <is>
          <t>ريم حسن</t>
        </is>
      </c>
      <c r="C13" s="21" t="inlineStr">
        <is>
          <t>المبيعات</t>
        </is>
      </c>
      <c r="D13" s="22" t="n">
        <v>8200</v>
      </c>
      <c r="E13" s="22" t="n">
        <v>9500</v>
      </c>
      <c r="F13" s="21" t="inlineStr">
        <is>
          <t>ضعيف</t>
        </is>
      </c>
      <c r="G13" s="23">
        <f>IF(OR(N(D13)=0,N(E13)=0),"",D13/E13)</f>
        <v/>
      </c>
      <c r="H13" s="23">
        <f>IF(F13="","",IFERROR(VLOOKUP(F13,'الإعدادات'!$A$5:$B$9,2,0),0))</f>
        <v/>
      </c>
      <c r="I13" s="23">
        <f>IF(G13="","",IF(G13&lt;'الإعدادات'!$B$12,'الإعدادات'!$B$13,IF(G13&gt;'الإعدادات'!$B$14,-'الإعدادات'!$B$15,0)))</f>
        <v/>
      </c>
      <c r="J13" s="23">
        <f>IF(H13="","",MAX(0,H13+N(I13)))</f>
        <v/>
      </c>
      <c r="K13" s="24">
        <f>IF(OR(J13="",N(D13)=0),"",ROUND(D13*J13,0))</f>
        <v/>
      </c>
      <c r="L13" s="24">
        <f>IF(K13="","",D13+K13)</f>
        <v/>
      </c>
      <c r="M13" s="23">
        <f>IF(OR(L13="",N(E13)=0),"",L13/E13)</f>
        <v/>
      </c>
    </row>
    <row r="14">
      <c r="A14" s="19">
        <f>IF(B14="","",ROW()-5)</f>
        <v/>
      </c>
      <c r="B14" s="20" t="inlineStr">
        <is>
          <t>طارق نبيل</t>
        </is>
      </c>
      <c r="C14" s="21" t="inlineStr">
        <is>
          <t>تقنية المعلومات</t>
        </is>
      </c>
      <c r="D14" s="22" t="n">
        <v>21000</v>
      </c>
      <c r="E14" s="22" t="n">
        <v>20000</v>
      </c>
      <c r="F14" s="21" t="inlineStr">
        <is>
          <t>جيد جدًا</t>
        </is>
      </c>
      <c r="G14" s="23">
        <f>IF(OR(N(D14)=0,N(E14)=0),"",D14/E14)</f>
        <v/>
      </c>
      <c r="H14" s="23">
        <f>IF(F14="","",IFERROR(VLOOKUP(F14,'الإعدادات'!$A$5:$B$9,2,0),0))</f>
        <v/>
      </c>
      <c r="I14" s="23">
        <f>IF(G14="","",IF(G14&lt;'الإعدادات'!$B$12,'الإعدادات'!$B$13,IF(G14&gt;'الإعدادات'!$B$14,-'الإعدادات'!$B$15,0)))</f>
        <v/>
      </c>
      <c r="J14" s="23">
        <f>IF(H14="","",MAX(0,H14+N(I14)))</f>
        <v/>
      </c>
      <c r="K14" s="24">
        <f>IF(OR(J14="",N(D14)=0),"",ROUND(D14*J14,0))</f>
        <v/>
      </c>
      <c r="L14" s="24">
        <f>IF(K14="","",D14+K14)</f>
        <v/>
      </c>
      <c r="M14" s="23">
        <f>IF(OR(L14="",N(E14)=0),"",L14/E14)</f>
        <v/>
      </c>
    </row>
    <row r="15">
      <c r="A15" s="19">
        <f>IF(B15="","",ROW()-5)</f>
        <v/>
      </c>
      <c r="B15" s="20" t="inlineStr">
        <is>
          <t>نورا شريف</t>
        </is>
      </c>
      <c r="C15" s="21" t="inlineStr">
        <is>
          <t>تقنية المعلومات</t>
        </is>
      </c>
      <c r="D15" s="22" t="n">
        <v>14800</v>
      </c>
      <c r="E15" s="22" t="n">
        <v>17000</v>
      </c>
      <c r="F15" s="21" t="inlineStr">
        <is>
          <t>ممتاز</t>
        </is>
      </c>
      <c r="G15" s="23">
        <f>IF(OR(N(D15)=0,N(E15)=0),"",D15/E15)</f>
        <v/>
      </c>
      <c r="H15" s="23">
        <f>IF(F15="","",IFERROR(VLOOKUP(F15,'الإعدادات'!$A$5:$B$9,2,0),0))</f>
        <v/>
      </c>
      <c r="I15" s="23">
        <f>IF(G15="","",IF(G15&lt;'الإعدادات'!$B$12,'الإعدادات'!$B$13,IF(G15&gt;'الإعدادات'!$B$14,-'الإعدادات'!$B$15,0)))</f>
        <v/>
      </c>
      <c r="J15" s="23">
        <f>IF(H15="","",MAX(0,H15+N(I15)))</f>
        <v/>
      </c>
      <c r="K15" s="24">
        <f>IF(OR(J15="",N(D15)=0),"",ROUND(D15*J15,0))</f>
        <v/>
      </c>
      <c r="L15" s="24">
        <f>IF(K15="","",D15+K15)</f>
        <v/>
      </c>
      <c r="M15" s="23">
        <f>IF(OR(L15="",N(E15)=0),"",L15/E15)</f>
        <v/>
      </c>
    </row>
    <row r="16">
      <c r="A16" s="19">
        <f>IF(B16="","",ROW()-5)</f>
        <v/>
      </c>
      <c r="B16" s="20" t="n"/>
      <c r="C16" s="21" t="n"/>
      <c r="D16" s="22" t="n"/>
      <c r="E16" s="22" t="n"/>
      <c r="F16" s="21" t="n"/>
      <c r="G16" s="23">
        <f>IF(OR(N(D16)=0,N(E16)=0),"",D16/E16)</f>
        <v/>
      </c>
      <c r="H16" s="23">
        <f>IF(F16="","",IFERROR(VLOOKUP(F16,'الإعدادات'!$A$5:$B$9,2,0),0))</f>
        <v/>
      </c>
      <c r="I16" s="23">
        <f>IF(G16="","",IF(G16&lt;'الإعدادات'!$B$12,'الإعدادات'!$B$13,IF(G16&gt;'الإعدادات'!$B$14,-'الإعدادات'!$B$15,0)))</f>
        <v/>
      </c>
      <c r="J16" s="23">
        <f>IF(H16="","",MAX(0,H16+N(I16)))</f>
        <v/>
      </c>
      <c r="K16" s="24">
        <f>IF(OR(J16="",N(D16)=0),"",ROUND(D16*J16,0))</f>
        <v/>
      </c>
      <c r="L16" s="24">
        <f>IF(K16="","",D16+K16)</f>
        <v/>
      </c>
      <c r="M16" s="23">
        <f>IF(OR(L16="",N(E16)=0),"",L16/E16)</f>
        <v/>
      </c>
    </row>
    <row r="17">
      <c r="A17" s="19">
        <f>IF(B17="","",ROW()-5)</f>
        <v/>
      </c>
      <c r="B17" s="20" t="n"/>
      <c r="C17" s="21" t="n"/>
      <c r="D17" s="22" t="n"/>
      <c r="E17" s="22" t="n"/>
      <c r="F17" s="21" t="n"/>
      <c r="G17" s="23">
        <f>IF(OR(N(D17)=0,N(E17)=0),"",D17/E17)</f>
        <v/>
      </c>
      <c r="H17" s="23">
        <f>IF(F17="","",IFERROR(VLOOKUP(F17,'الإعدادات'!$A$5:$B$9,2,0),0))</f>
        <v/>
      </c>
      <c r="I17" s="23">
        <f>IF(G17="","",IF(G17&lt;'الإعدادات'!$B$12,'الإعدادات'!$B$13,IF(G17&gt;'الإعدادات'!$B$14,-'الإعدادات'!$B$15,0)))</f>
        <v/>
      </c>
      <c r="J17" s="23">
        <f>IF(H17="","",MAX(0,H17+N(I17)))</f>
        <v/>
      </c>
      <c r="K17" s="24">
        <f>IF(OR(J17="",N(D17)=0),"",ROUND(D17*J17,0))</f>
        <v/>
      </c>
      <c r="L17" s="24">
        <f>IF(K17="","",D17+K17)</f>
        <v/>
      </c>
      <c r="M17" s="23">
        <f>IF(OR(L17="",N(E17)=0),"",L17/E17)</f>
        <v/>
      </c>
    </row>
    <row r="18">
      <c r="A18" s="19">
        <f>IF(B18="","",ROW()-5)</f>
        <v/>
      </c>
      <c r="B18" s="20" t="n"/>
      <c r="C18" s="21" t="n"/>
      <c r="D18" s="22" t="n"/>
      <c r="E18" s="22" t="n"/>
      <c r="F18" s="21" t="n"/>
      <c r="G18" s="23">
        <f>IF(OR(N(D18)=0,N(E18)=0),"",D18/E18)</f>
        <v/>
      </c>
      <c r="H18" s="23">
        <f>IF(F18="","",IFERROR(VLOOKUP(F18,'الإعدادات'!$A$5:$B$9,2,0),0))</f>
        <v/>
      </c>
      <c r="I18" s="23">
        <f>IF(G18="","",IF(G18&lt;'الإعدادات'!$B$12,'الإعدادات'!$B$13,IF(G18&gt;'الإعدادات'!$B$14,-'الإعدادات'!$B$15,0)))</f>
        <v/>
      </c>
      <c r="J18" s="23">
        <f>IF(H18="","",MAX(0,H18+N(I18)))</f>
        <v/>
      </c>
      <c r="K18" s="24">
        <f>IF(OR(J18="",N(D18)=0),"",ROUND(D18*J18,0))</f>
        <v/>
      </c>
      <c r="L18" s="24">
        <f>IF(K18="","",D18+K18)</f>
        <v/>
      </c>
      <c r="M18" s="23">
        <f>IF(OR(L18="",N(E18)=0),"",L18/E18)</f>
        <v/>
      </c>
    </row>
    <row r="19">
      <c r="A19" s="19">
        <f>IF(B19="","",ROW()-5)</f>
        <v/>
      </c>
      <c r="B19" s="20" t="n"/>
      <c r="C19" s="21" t="n"/>
      <c r="D19" s="22" t="n"/>
      <c r="E19" s="22" t="n"/>
      <c r="F19" s="21" t="n"/>
      <c r="G19" s="23">
        <f>IF(OR(N(D19)=0,N(E19)=0),"",D19/E19)</f>
        <v/>
      </c>
      <c r="H19" s="23">
        <f>IF(F19="","",IFERROR(VLOOKUP(F19,'الإعدادات'!$A$5:$B$9,2,0),0))</f>
        <v/>
      </c>
      <c r="I19" s="23">
        <f>IF(G19="","",IF(G19&lt;'الإعدادات'!$B$12,'الإعدادات'!$B$13,IF(G19&gt;'الإعدادات'!$B$14,-'الإعدادات'!$B$15,0)))</f>
        <v/>
      </c>
      <c r="J19" s="23">
        <f>IF(H19="","",MAX(0,H19+N(I19)))</f>
        <v/>
      </c>
      <c r="K19" s="24">
        <f>IF(OR(J19="",N(D19)=0),"",ROUND(D19*J19,0))</f>
        <v/>
      </c>
      <c r="L19" s="24">
        <f>IF(K19="","",D19+K19)</f>
        <v/>
      </c>
      <c r="M19" s="23">
        <f>IF(OR(L19="",N(E19)=0),"",L19/E19)</f>
        <v/>
      </c>
    </row>
    <row r="20">
      <c r="A20" s="19">
        <f>IF(B20="","",ROW()-5)</f>
        <v/>
      </c>
      <c r="B20" s="20" t="n"/>
      <c r="C20" s="21" t="n"/>
      <c r="D20" s="22" t="n"/>
      <c r="E20" s="22" t="n"/>
      <c r="F20" s="21" t="n"/>
      <c r="G20" s="23">
        <f>IF(OR(N(D20)=0,N(E20)=0),"",D20/E20)</f>
        <v/>
      </c>
      <c r="H20" s="23">
        <f>IF(F20="","",IFERROR(VLOOKUP(F20,'الإعدادات'!$A$5:$B$9,2,0),0))</f>
        <v/>
      </c>
      <c r="I20" s="23">
        <f>IF(G20="","",IF(G20&lt;'الإعدادات'!$B$12,'الإعدادات'!$B$13,IF(G20&gt;'الإعدادات'!$B$14,-'الإعدادات'!$B$15,0)))</f>
        <v/>
      </c>
      <c r="J20" s="23">
        <f>IF(H20="","",MAX(0,H20+N(I20)))</f>
        <v/>
      </c>
      <c r="K20" s="24">
        <f>IF(OR(J20="",N(D20)=0),"",ROUND(D20*J20,0))</f>
        <v/>
      </c>
      <c r="L20" s="24">
        <f>IF(K20="","",D20+K20)</f>
        <v/>
      </c>
      <c r="M20" s="23">
        <f>IF(OR(L20="",N(E20)=0),"",L20/E20)</f>
        <v/>
      </c>
    </row>
    <row r="21">
      <c r="A21" s="19">
        <f>IF(B21="","",ROW()-5)</f>
        <v/>
      </c>
      <c r="B21" s="20" t="n"/>
      <c r="C21" s="21" t="n"/>
      <c r="D21" s="22" t="n"/>
      <c r="E21" s="22" t="n"/>
      <c r="F21" s="21" t="n"/>
      <c r="G21" s="23">
        <f>IF(OR(N(D21)=0,N(E21)=0),"",D21/E21)</f>
        <v/>
      </c>
      <c r="H21" s="23">
        <f>IF(F21="","",IFERROR(VLOOKUP(F21,'الإعدادات'!$A$5:$B$9,2,0),0))</f>
        <v/>
      </c>
      <c r="I21" s="23">
        <f>IF(G21="","",IF(G21&lt;'الإعدادات'!$B$12,'الإعدادات'!$B$13,IF(G21&gt;'الإعدادات'!$B$14,-'الإعدادات'!$B$15,0)))</f>
        <v/>
      </c>
      <c r="J21" s="23">
        <f>IF(H21="","",MAX(0,H21+N(I21)))</f>
        <v/>
      </c>
      <c r="K21" s="24">
        <f>IF(OR(J21="",N(D21)=0),"",ROUND(D21*J21,0))</f>
        <v/>
      </c>
      <c r="L21" s="24">
        <f>IF(K21="","",D21+K21)</f>
        <v/>
      </c>
      <c r="M21" s="23">
        <f>IF(OR(L21="",N(E21)=0),"",L21/E21)</f>
        <v/>
      </c>
    </row>
    <row r="22">
      <c r="A22" s="19">
        <f>IF(B22="","",ROW()-5)</f>
        <v/>
      </c>
      <c r="B22" s="20" t="n"/>
      <c r="C22" s="21" t="n"/>
      <c r="D22" s="22" t="n"/>
      <c r="E22" s="22" t="n"/>
      <c r="F22" s="21" t="n"/>
      <c r="G22" s="23">
        <f>IF(OR(N(D22)=0,N(E22)=0),"",D22/E22)</f>
        <v/>
      </c>
      <c r="H22" s="23">
        <f>IF(F22="","",IFERROR(VLOOKUP(F22,'الإعدادات'!$A$5:$B$9,2,0),0))</f>
        <v/>
      </c>
      <c r="I22" s="23">
        <f>IF(G22="","",IF(G22&lt;'الإعدادات'!$B$12,'الإعدادات'!$B$13,IF(G22&gt;'الإعدادات'!$B$14,-'الإعدادات'!$B$15,0)))</f>
        <v/>
      </c>
      <c r="J22" s="23">
        <f>IF(H22="","",MAX(0,H22+N(I22)))</f>
        <v/>
      </c>
      <c r="K22" s="24">
        <f>IF(OR(J22="",N(D22)=0),"",ROUND(D22*J22,0))</f>
        <v/>
      </c>
      <c r="L22" s="24">
        <f>IF(K22="","",D22+K22)</f>
        <v/>
      </c>
      <c r="M22" s="23">
        <f>IF(OR(L22="",N(E22)=0),"",L22/E22)</f>
        <v/>
      </c>
    </row>
    <row r="23">
      <c r="A23" s="19">
        <f>IF(B23="","",ROW()-5)</f>
        <v/>
      </c>
      <c r="B23" s="20" t="n"/>
      <c r="C23" s="21" t="n"/>
      <c r="D23" s="22" t="n"/>
      <c r="E23" s="22" t="n"/>
      <c r="F23" s="21" t="n"/>
      <c r="G23" s="23">
        <f>IF(OR(N(D23)=0,N(E23)=0),"",D23/E23)</f>
        <v/>
      </c>
      <c r="H23" s="23">
        <f>IF(F23="","",IFERROR(VLOOKUP(F23,'الإعدادات'!$A$5:$B$9,2,0),0))</f>
        <v/>
      </c>
      <c r="I23" s="23">
        <f>IF(G23="","",IF(G23&lt;'الإعدادات'!$B$12,'الإعدادات'!$B$13,IF(G23&gt;'الإعدادات'!$B$14,-'الإعدادات'!$B$15,0)))</f>
        <v/>
      </c>
      <c r="J23" s="23">
        <f>IF(H23="","",MAX(0,H23+N(I23)))</f>
        <v/>
      </c>
      <c r="K23" s="24">
        <f>IF(OR(J23="",N(D23)=0),"",ROUND(D23*J23,0))</f>
        <v/>
      </c>
      <c r="L23" s="24">
        <f>IF(K23="","",D23+K23)</f>
        <v/>
      </c>
      <c r="M23" s="23">
        <f>IF(OR(L23="",N(E23)=0),"",L23/E23)</f>
        <v/>
      </c>
    </row>
    <row r="24">
      <c r="A24" s="19">
        <f>IF(B24="","",ROW()-5)</f>
        <v/>
      </c>
      <c r="B24" s="20" t="n"/>
      <c r="C24" s="21" t="n"/>
      <c r="D24" s="22" t="n"/>
      <c r="E24" s="22" t="n"/>
      <c r="F24" s="21" t="n"/>
      <c r="G24" s="23">
        <f>IF(OR(N(D24)=0,N(E24)=0),"",D24/E24)</f>
        <v/>
      </c>
      <c r="H24" s="23">
        <f>IF(F24="","",IFERROR(VLOOKUP(F24,'الإعدادات'!$A$5:$B$9,2,0),0))</f>
        <v/>
      </c>
      <c r="I24" s="23">
        <f>IF(G24="","",IF(G24&lt;'الإعدادات'!$B$12,'الإعدادات'!$B$13,IF(G24&gt;'الإعدادات'!$B$14,-'الإعدادات'!$B$15,0)))</f>
        <v/>
      </c>
      <c r="J24" s="23">
        <f>IF(H24="","",MAX(0,H24+N(I24)))</f>
        <v/>
      </c>
      <c r="K24" s="24">
        <f>IF(OR(J24="",N(D24)=0),"",ROUND(D24*J24,0))</f>
        <v/>
      </c>
      <c r="L24" s="24">
        <f>IF(K24="","",D24+K24)</f>
        <v/>
      </c>
      <c r="M24" s="23">
        <f>IF(OR(L24="",N(E24)=0),"",L24/E24)</f>
        <v/>
      </c>
    </row>
    <row r="25">
      <c r="A25" s="19">
        <f>IF(B25="","",ROW()-5)</f>
        <v/>
      </c>
      <c r="B25" s="20" t="n"/>
      <c r="C25" s="21" t="n"/>
      <c r="D25" s="22" t="n"/>
      <c r="E25" s="22" t="n"/>
      <c r="F25" s="21" t="n"/>
      <c r="G25" s="23">
        <f>IF(OR(N(D25)=0,N(E25)=0),"",D25/E25)</f>
        <v/>
      </c>
      <c r="H25" s="23">
        <f>IF(F25="","",IFERROR(VLOOKUP(F25,'الإعدادات'!$A$5:$B$9,2,0),0))</f>
        <v/>
      </c>
      <c r="I25" s="23">
        <f>IF(G25="","",IF(G25&lt;'الإعدادات'!$B$12,'الإعدادات'!$B$13,IF(G25&gt;'الإعدادات'!$B$14,-'الإعدادات'!$B$15,0)))</f>
        <v/>
      </c>
      <c r="J25" s="23">
        <f>IF(H25="","",MAX(0,H25+N(I25)))</f>
        <v/>
      </c>
      <c r="K25" s="24">
        <f>IF(OR(J25="",N(D25)=0),"",ROUND(D25*J25,0))</f>
        <v/>
      </c>
      <c r="L25" s="24">
        <f>IF(K25="","",D25+K25)</f>
        <v/>
      </c>
      <c r="M25" s="23">
        <f>IF(OR(L25="",N(E25)=0),"",L25/E25)</f>
        <v/>
      </c>
    </row>
    <row r="26">
      <c r="A26" s="19">
        <f>IF(B26="","",ROW()-5)</f>
        <v/>
      </c>
      <c r="B26" s="20" t="n"/>
      <c r="C26" s="21" t="n"/>
      <c r="D26" s="22" t="n"/>
      <c r="E26" s="22" t="n"/>
      <c r="F26" s="21" t="n"/>
      <c r="G26" s="23">
        <f>IF(OR(N(D26)=0,N(E26)=0),"",D26/E26)</f>
        <v/>
      </c>
      <c r="H26" s="23">
        <f>IF(F26="","",IFERROR(VLOOKUP(F26,'الإعدادات'!$A$5:$B$9,2,0),0))</f>
        <v/>
      </c>
      <c r="I26" s="23">
        <f>IF(G26="","",IF(G26&lt;'الإعدادات'!$B$12,'الإعدادات'!$B$13,IF(G26&gt;'الإعدادات'!$B$14,-'الإعدادات'!$B$15,0)))</f>
        <v/>
      </c>
      <c r="J26" s="23">
        <f>IF(H26="","",MAX(0,H26+N(I26)))</f>
        <v/>
      </c>
      <c r="K26" s="24">
        <f>IF(OR(J26="",N(D26)=0),"",ROUND(D26*J26,0))</f>
        <v/>
      </c>
      <c r="L26" s="24">
        <f>IF(K26="","",D26+K26)</f>
        <v/>
      </c>
      <c r="M26" s="23">
        <f>IF(OR(L26="",N(E26)=0),"",L26/E26)</f>
        <v/>
      </c>
    </row>
    <row r="27">
      <c r="A27" s="19">
        <f>IF(B27="","",ROW()-5)</f>
        <v/>
      </c>
      <c r="B27" s="20" t="n"/>
      <c r="C27" s="21" t="n"/>
      <c r="D27" s="22" t="n"/>
      <c r="E27" s="22" t="n"/>
      <c r="F27" s="21" t="n"/>
      <c r="G27" s="23">
        <f>IF(OR(N(D27)=0,N(E27)=0),"",D27/E27)</f>
        <v/>
      </c>
      <c r="H27" s="23">
        <f>IF(F27="","",IFERROR(VLOOKUP(F27,'الإعدادات'!$A$5:$B$9,2,0),0))</f>
        <v/>
      </c>
      <c r="I27" s="23">
        <f>IF(G27="","",IF(G27&lt;'الإعدادات'!$B$12,'الإعدادات'!$B$13,IF(G27&gt;'الإعدادات'!$B$14,-'الإعدادات'!$B$15,0)))</f>
        <v/>
      </c>
      <c r="J27" s="23">
        <f>IF(H27="","",MAX(0,H27+N(I27)))</f>
        <v/>
      </c>
      <c r="K27" s="24">
        <f>IF(OR(J27="",N(D27)=0),"",ROUND(D27*J27,0))</f>
        <v/>
      </c>
      <c r="L27" s="24">
        <f>IF(K27="","",D27+K27)</f>
        <v/>
      </c>
      <c r="M27" s="23">
        <f>IF(OR(L27="",N(E27)=0),"",L27/E27)</f>
        <v/>
      </c>
    </row>
    <row r="28">
      <c r="A28" s="19">
        <f>IF(B28="","",ROW()-5)</f>
        <v/>
      </c>
      <c r="B28" s="20" t="n"/>
      <c r="C28" s="21" t="n"/>
      <c r="D28" s="22" t="n"/>
      <c r="E28" s="22" t="n"/>
      <c r="F28" s="21" t="n"/>
      <c r="G28" s="23">
        <f>IF(OR(N(D28)=0,N(E28)=0),"",D28/E28)</f>
        <v/>
      </c>
      <c r="H28" s="23">
        <f>IF(F28="","",IFERROR(VLOOKUP(F28,'الإعدادات'!$A$5:$B$9,2,0),0))</f>
        <v/>
      </c>
      <c r="I28" s="23">
        <f>IF(G28="","",IF(G28&lt;'الإعدادات'!$B$12,'الإعدادات'!$B$13,IF(G28&gt;'الإعدادات'!$B$14,-'الإعدادات'!$B$15,0)))</f>
        <v/>
      </c>
      <c r="J28" s="23">
        <f>IF(H28="","",MAX(0,H28+N(I28)))</f>
        <v/>
      </c>
      <c r="K28" s="24">
        <f>IF(OR(J28="",N(D28)=0),"",ROUND(D28*J28,0))</f>
        <v/>
      </c>
      <c r="L28" s="24">
        <f>IF(K28="","",D28+K28)</f>
        <v/>
      </c>
      <c r="M28" s="23">
        <f>IF(OR(L28="",N(E28)=0),"",L28/E28)</f>
        <v/>
      </c>
    </row>
    <row r="29">
      <c r="A29" s="19">
        <f>IF(B29="","",ROW()-5)</f>
        <v/>
      </c>
      <c r="B29" s="20" t="n"/>
      <c r="C29" s="21" t="n"/>
      <c r="D29" s="22" t="n"/>
      <c r="E29" s="22" t="n"/>
      <c r="F29" s="21" t="n"/>
      <c r="G29" s="23">
        <f>IF(OR(N(D29)=0,N(E29)=0),"",D29/E29)</f>
        <v/>
      </c>
      <c r="H29" s="23">
        <f>IF(F29="","",IFERROR(VLOOKUP(F29,'الإعدادات'!$A$5:$B$9,2,0),0))</f>
        <v/>
      </c>
      <c r="I29" s="23">
        <f>IF(G29="","",IF(G29&lt;'الإعدادات'!$B$12,'الإعدادات'!$B$13,IF(G29&gt;'الإعدادات'!$B$14,-'الإعدادات'!$B$15,0)))</f>
        <v/>
      </c>
      <c r="J29" s="23">
        <f>IF(H29="","",MAX(0,H29+N(I29)))</f>
        <v/>
      </c>
      <c r="K29" s="24">
        <f>IF(OR(J29="",N(D29)=0),"",ROUND(D29*J29,0))</f>
        <v/>
      </c>
      <c r="L29" s="24">
        <f>IF(K29="","",D29+K29)</f>
        <v/>
      </c>
      <c r="M29" s="23">
        <f>IF(OR(L29="",N(E29)=0),"",L29/E29)</f>
        <v/>
      </c>
    </row>
    <row r="30">
      <c r="A30" s="19">
        <f>IF(B30="","",ROW()-5)</f>
        <v/>
      </c>
      <c r="B30" s="20" t="n"/>
      <c r="C30" s="21" t="n"/>
      <c r="D30" s="22" t="n"/>
      <c r="E30" s="22" t="n"/>
      <c r="F30" s="21" t="n"/>
      <c r="G30" s="23">
        <f>IF(OR(N(D30)=0,N(E30)=0),"",D30/E30)</f>
        <v/>
      </c>
      <c r="H30" s="23">
        <f>IF(F30="","",IFERROR(VLOOKUP(F30,'الإعدادات'!$A$5:$B$9,2,0),0))</f>
        <v/>
      </c>
      <c r="I30" s="23">
        <f>IF(G30="","",IF(G30&lt;'الإعدادات'!$B$12,'الإعدادات'!$B$13,IF(G30&gt;'الإعدادات'!$B$14,-'الإعدادات'!$B$15,0)))</f>
        <v/>
      </c>
      <c r="J30" s="23">
        <f>IF(H30="","",MAX(0,H30+N(I30)))</f>
        <v/>
      </c>
      <c r="K30" s="24">
        <f>IF(OR(J30="",N(D30)=0),"",ROUND(D30*J30,0))</f>
        <v/>
      </c>
      <c r="L30" s="24">
        <f>IF(K30="","",D30+K30)</f>
        <v/>
      </c>
      <c r="M30" s="23">
        <f>IF(OR(L30="",N(E30)=0),"",L30/E30)</f>
        <v/>
      </c>
    </row>
    <row r="31">
      <c r="A31" s="19">
        <f>IF(B31="","",ROW()-5)</f>
        <v/>
      </c>
      <c r="B31" s="20" t="n"/>
      <c r="C31" s="21" t="n"/>
      <c r="D31" s="22" t="n"/>
      <c r="E31" s="22" t="n"/>
      <c r="F31" s="21" t="n"/>
      <c r="G31" s="23">
        <f>IF(OR(N(D31)=0,N(E31)=0),"",D31/E31)</f>
        <v/>
      </c>
      <c r="H31" s="23">
        <f>IF(F31="","",IFERROR(VLOOKUP(F31,'الإعدادات'!$A$5:$B$9,2,0),0))</f>
        <v/>
      </c>
      <c r="I31" s="23">
        <f>IF(G31="","",IF(G31&lt;'الإعدادات'!$B$12,'الإعدادات'!$B$13,IF(G31&gt;'الإعدادات'!$B$14,-'الإعدادات'!$B$15,0)))</f>
        <v/>
      </c>
      <c r="J31" s="23">
        <f>IF(H31="","",MAX(0,H31+N(I31)))</f>
        <v/>
      </c>
      <c r="K31" s="24">
        <f>IF(OR(J31="",N(D31)=0),"",ROUND(D31*J31,0))</f>
        <v/>
      </c>
      <c r="L31" s="24">
        <f>IF(K31="","",D31+K31)</f>
        <v/>
      </c>
      <c r="M31" s="23">
        <f>IF(OR(L31="",N(E31)=0),"",L31/E31)</f>
        <v/>
      </c>
    </row>
    <row r="32">
      <c r="A32" s="19">
        <f>IF(B32="","",ROW()-5)</f>
        <v/>
      </c>
      <c r="B32" s="20" t="n"/>
      <c r="C32" s="21" t="n"/>
      <c r="D32" s="22" t="n"/>
      <c r="E32" s="22" t="n"/>
      <c r="F32" s="21" t="n"/>
      <c r="G32" s="23">
        <f>IF(OR(N(D32)=0,N(E32)=0),"",D32/E32)</f>
        <v/>
      </c>
      <c r="H32" s="23">
        <f>IF(F32="","",IFERROR(VLOOKUP(F32,'الإعدادات'!$A$5:$B$9,2,0),0))</f>
        <v/>
      </c>
      <c r="I32" s="23">
        <f>IF(G32="","",IF(G32&lt;'الإعدادات'!$B$12,'الإعدادات'!$B$13,IF(G32&gt;'الإعدادات'!$B$14,-'الإعدادات'!$B$15,0)))</f>
        <v/>
      </c>
      <c r="J32" s="23">
        <f>IF(H32="","",MAX(0,H32+N(I32)))</f>
        <v/>
      </c>
      <c r="K32" s="24">
        <f>IF(OR(J32="",N(D32)=0),"",ROUND(D32*J32,0))</f>
        <v/>
      </c>
      <c r="L32" s="24">
        <f>IF(K32="","",D32+K32)</f>
        <v/>
      </c>
      <c r="M32" s="23">
        <f>IF(OR(L32="",N(E32)=0),"",L32/E32)</f>
        <v/>
      </c>
    </row>
    <row r="33">
      <c r="A33" s="19">
        <f>IF(B33="","",ROW()-5)</f>
        <v/>
      </c>
      <c r="B33" s="20" t="n"/>
      <c r="C33" s="21" t="n"/>
      <c r="D33" s="22" t="n"/>
      <c r="E33" s="22" t="n"/>
      <c r="F33" s="21" t="n"/>
      <c r="G33" s="23">
        <f>IF(OR(N(D33)=0,N(E33)=0),"",D33/E33)</f>
        <v/>
      </c>
      <c r="H33" s="23">
        <f>IF(F33="","",IFERROR(VLOOKUP(F33,'الإعدادات'!$A$5:$B$9,2,0),0))</f>
        <v/>
      </c>
      <c r="I33" s="23">
        <f>IF(G33="","",IF(G33&lt;'الإعدادات'!$B$12,'الإعدادات'!$B$13,IF(G33&gt;'الإعدادات'!$B$14,-'الإعدادات'!$B$15,0)))</f>
        <v/>
      </c>
      <c r="J33" s="23">
        <f>IF(H33="","",MAX(0,H33+N(I33)))</f>
        <v/>
      </c>
      <c r="K33" s="24">
        <f>IF(OR(J33="",N(D33)=0),"",ROUND(D33*J33,0))</f>
        <v/>
      </c>
      <c r="L33" s="24">
        <f>IF(K33="","",D33+K33)</f>
        <v/>
      </c>
      <c r="M33" s="23">
        <f>IF(OR(L33="",N(E33)=0),"",L33/E33)</f>
        <v/>
      </c>
    </row>
    <row r="34">
      <c r="A34" s="19">
        <f>IF(B34="","",ROW()-5)</f>
        <v/>
      </c>
      <c r="B34" s="20" t="n"/>
      <c r="C34" s="21" t="n"/>
      <c r="D34" s="22" t="n"/>
      <c r="E34" s="22" t="n"/>
      <c r="F34" s="21" t="n"/>
      <c r="G34" s="23">
        <f>IF(OR(N(D34)=0,N(E34)=0),"",D34/E34)</f>
        <v/>
      </c>
      <c r="H34" s="23">
        <f>IF(F34="","",IFERROR(VLOOKUP(F34,'الإعدادات'!$A$5:$B$9,2,0),0))</f>
        <v/>
      </c>
      <c r="I34" s="23">
        <f>IF(G34="","",IF(G34&lt;'الإعدادات'!$B$12,'الإعدادات'!$B$13,IF(G34&gt;'الإعدادات'!$B$14,-'الإعدادات'!$B$15,0)))</f>
        <v/>
      </c>
      <c r="J34" s="23">
        <f>IF(H34="","",MAX(0,H34+N(I34)))</f>
        <v/>
      </c>
      <c r="K34" s="24">
        <f>IF(OR(J34="",N(D34)=0),"",ROUND(D34*J34,0))</f>
        <v/>
      </c>
      <c r="L34" s="24">
        <f>IF(K34="","",D34+K34)</f>
        <v/>
      </c>
      <c r="M34" s="23">
        <f>IF(OR(L34="",N(E34)=0),"",L34/E34)</f>
        <v/>
      </c>
    </row>
    <row r="35">
      <c r="A35" s="19">
        <f>IF(B35="","",ROW()-5)</f>
        <v/>
      </c>
      <c r="B35" s="20" t="n"/>
      <c r="C35" s="21" t="n"/>
      <c r="D35" s="22" t="n"/>
      <c r="E35" s="22" t="n"/>
      <c r="F35" s="21" t="n"/>
      <c r="G35" s="23">
        <f>IF(OR(N(D35)=0,N(E35)=0),"",D35/E35)</f>
        <v/>
      </c>
      <c r="H35" s="23">
        <f>IF(F35="","",IFERROR(VLOOKUP(F35,'الإعدادات'!$A$5:$B$9,2,0),0))</f>
        <v/>
      </c>
      <c r="I35" s="23">
        <f>IF(G35="","",IF(G35&lt;'الإعدادات'!$B$12,'الإعدادات'!$B$13,IF(G35&gt;'الإعدادات'!$B$14,-'الإعدادات'!$B$15,0)))</f>
        <v/>
      </c>
      <c r="J35" s="23">
        <f>IF(H35="","",MAX(0,H35+N(I35)))</f>
        <v/>
      </c>
      <c r="K35" s="24">
        <f>IF(OR(J35="",N(D35)=0),"",ROUND(D35*J35,0))</f>
        <v/>
      </c>
      <c r="L35" s="24">
        <f>IF(K35="","",D35+K35)</f>
        <v/>
      </c>
      <c r="M35" s="23">
        <f>IF(OR(L35="",N(E35)=0),"",L35/E35)</f>
        <v/>
      </c>
    </row>
    <row r="36">
      <c r="A36" s="19">
        <f>IF(B36="","",ROW()-5)</f>
        <v/>
      </c>
      <c r="B36" s="20" t="n"/>
      <c r="C36" s="21" t="n"/>
      <c r="D36" s="22" t="n"/>
      <c r="E36" s="22" t="n"/>
      <c r="F36" s="21" t="n"/>
      <c r="G36" s="23">
        <f>IF(OR(N(D36)=0,N(E36)=0),"",D36/E36)</f>
        <v/>
      </c>
      <c r="H36" s="23">
        <f>IF(F36="","",IFERROR(VLOOKUP(F36,'الإعدادات'!$A$5:$B$9,2,0),0))</f>
        <v/>
      </c>
      <c r="I36" s="23">
        <f>IF(G36="","",IF(G36&lt;'الإعدادات'!$B$12,'الإعدادات'!$B$13,IF(G36&gt;'الإعدادات'!$B$14,-'الإعدادات'!$B$15,0)))</f>
        <v/>
      </c>
      <c r="J36" s="23">
        <f>IF(H36="","",MAX(0,H36+N(I36)))</f>
        <v/>
      </c>
      <c r="K36" s="24">
        <f>IF(OR(J36="",N(D36)=0),"",ROUND(D36*J36,0))</f>
        <v/>
      </c>
      <c r="L36" s="24">
        <f>IF(K36="","",D36+K36)</f>
        <v/>
      </c>
      <c r="M36" s="23">
        <f>IF(OR(L36="",N(E36)=0),"",L36/E36)</f>
        <v/>
      </c>
    </row>
    <row r="37">
      <c r="A37" s="19">
        <f>IF(B37="","",ROW()-5)</f>
        <v/>
      </c>
      <c r="B37" s="20" t="n"/>
      <c r="C37" s="21" t="n"/>
      <c r="D37" s="22" t="n"/>
      <c r="E37" s="22" t="n"/>
      <c r="F37" s="21" t="n"/>
      <c r="G37" s="23">
        <f>IF(OR(N(D37)=0,N(E37)=0),"",D37/E37)</f>
        <v/>
      </c>
      <c r="H37" s="23">
        <f>IF(F37="","",IFERROR(VLOOKUP(F37,'الإعدادات'!$A$5:$B$9,2,0),0))</f>
        <v/>
      </c>
      <c r="I37" s="23">
        <f>IF(G37="","",IF(G37&lt;'الإعدادات'!$B$12,'الإعدادات'!$B$13,IF(G37&gt;'الإعدادات'!$B$14,-'الإعدادات'!$B$15,0)))</f>
        <v/>
      </c>
      <c r="J37" s="23">
        <f>IF(H37="","",MAX(0,H37+N(I37)))</f>
        <v/>
      </c>
      <c r="K37" s="24">
        <f>IF(OR(J37="",N(D37)=0),"",ROUND(D37*J37,0))</f>
        <v/>
      </c>
      <c r="L37" s="24">
        <f>IF(K37="","",D37+K37)</f>
        <v/>
      </c>
      <c r="M37" s="23">
        <f>IF(OR(L37="",N(E37)=0),"",L37/E37)</f>
        <v/>
      </c>
    </row>
    <row r="38">
      <c r="A38" s="19">
        <f>IF(B38="","",ROW()-5)</f>
        <v/>
      </c>
      <c r="B38" s="20" t="n"/>
      <c r="C38" s="21" t="n"/>
      <c r="D38" s="22" t="n"/>
      <c r="E38" s="22" t="n"/>
      <c r="F38" s="21" t="n"/>
      <c r="G38" s="23">
        <f>IF(OR(N(D38)=0,N(E38)=0),"",D38/E38)</f>
        <v/>
      </c>
      <c r="H38" s="23">
        <f>IF(F38="","",IFERROR(VLOOKUP(F38,'الإعدادات'!$A$5:$B$9,2,0),0))</f>
        <v/>
      </c>
      <c r="I38" s="23">
        <f>IF(G38="","",IF(G38&lt;'الإعدادات'!$B$12,'الإعدادات'!$B$13,IF(G38&gt;'الإعدادات'!$B$14,-'الإعدادات'!$B$15,0)))</f>
        <v/>
      </c>
      <c r="J38" s="23">
        <f>IF(H38="","",MAX(0,H38+N(I38)))</f>
        <v/>
      </c>
      <c r="K38" s="24">
        <f>IF(OR(J38="",N(D38)=0),"",ROUND(D38*J38,0))</f>
        <v/>
      </c>
      <c r="L38" s="24">
        <f>IF(K38="","",D38+K38)</f>
        <v/>
      </c>
      <c r="M38" s="23">
        <f>IF(OR(L38="",N(E38)=0),"",L38/E38)</f>
        <v/>
      </c>
    </row>
    <row r="39">
      <c r="A39" s="19">
        <f>IF(B39="","",ROW()-5)</f>
        <v/>
      </c>
      <c r="B39" s="20" t="n"/>
      <c r="C39" s="21" t="n"/>
      <c r="D39" s="22" t="n"/>
      <c r="E39" s="22" t="n"/>
      <c r="F39" s="21" t="n"/>
      <c r="G39" s="23">
        <f>IF(OR(N(D39)=0,N(E39)=0),"",D39/E39)</f>
        <v/>
      </c>
      <c r="H39" s="23">
        <f>IF(F39="","",IFERROR(VLOOKUP(F39,'الإعدادات'!$A$5:$B$9,2,0),0))</f>
        <v/>
      </c>
      <c r="I39" s="23">
        <f>IF(G39="","",IF(G39&lt;'الإعدادات'!$B$12,'الإعدادات'!$B$13,IF(G39&gt;'الإعدادات'!$B$14,-'الإعدادات'!$B$15,0)))</f>
        <v/>
      </c>
      <c r="J39" s="23">
        <f>IF(H39="","",MAX(0,H39+N(I39)))</f>
        <v/>
      </c>
      <c r="K39" s="24">
        <f>IF(OR(J39="",N(D39)=0),"",ROUND(D39*J39,0))</f>
        <v/>
      </c>
      <c r="L39" s="24">
        <f>IF(K39="","",D39+K39)</f>
        <v/>
      </c>
      <c r="M39" s="23">
        <f>IF(OR(L39="",N(E39)=0),"",L39/E39)</f>
        <v/>
      </c>
    </row>
    <row r="40">
      <c r="A40" s="19">
        <f>IF(B40="","",ROW()-5)</f>
        <v/>
      </c>
      <c r="B40" s="20" t="n"/>
      <c r="C40" s="21" t="n"/>
      <c r="D40" s="22" t="n"/>
      <c r="E40" s="22" t="n"/>
      <c r="F40" s="21" t="n"/>
      <c r="G40" s="23">
        <f>IF(OR(N(D40)=0,N(E40)=0),"",D40/E40)</f>
        <v/>
      </c>
      <c r="H40" s="23">
        <f>IF(F40="","",IFERROR(VLOOKUP(F40,'الإعدادات'!$A$5:$B$9,2,0),0))</f>
        <v/>
      </c>
      <c r="I40" s="23">
        <f>IF(G40="","",IF(G40&lt;'الإعدادات'!$B$12,'الإعدادات'!$B$13,IF(G40&gt;'الإعدادات'!$B$14,-'الإعدادات'!$B$15,0)))</f>
        <v/>
      </c>
      <c r="J40" s="23">
        <f>IF(H40="","",MAX(0,H40+N(I40)))</f>
        <v/>
      </c>
      <c r="K40" s="24">
        <f>IF(OR(J40="",N(D40)=0),"",ROUND(D40*J40,0))</f>
        <v/>
      </c>
      <c r="L40" s="24">
        <f>IF(K40="","",D40+K40)</f>
        <v/>
      </c>
      <c r="M40" s="23">
        <f>IF(OR(L40="",N(E40)=0),"",L40/E40)</f>
        <v/>
      </c>
    </row>
    <row r="41">
      <c r="A41" s="19">
        <f>IF(B41="","",ROW()-5)</f>
        <v/>
      </c>
      <c r="B41" s="20" t="n"/>
      <c r="C41" s="21" t="n"/>
      <c r="D41" s="22" t="n"/>
      <c r="E41" s="22" t="n"/>
      <c r="F41" s="21" t="n"/>
      <c r="G41" s="23">
        <f>IF(OR(N(D41)=0,N(E41)=0),"",D41/E41)</f>
        <v/>
      </c>
      <c r="H41" s="23">
        <f>IF(F41="","",IFERROR(VLOOKUP(F41,'الإعدادات'!$A$5:$B$9,2,0),0))</f>
        <v/>
      </c>
      <c r="I41" s="23">
        <f>IF(G41="","",IF(G41&lt;'الإعدادات'!$B$12,'الإعدادات'!$B$13,IF(G41&gt;'الإعدادات'!$B$14,-'الإعدادات'!$B$15,0)))</f>
        <v/>
      </c>
      <c r="J41" s="23">
        <f>IF(H41="","",MAX(0,H41+N(I41)))</f>
        <v/>
      </c>
      <c r="K41" s="24">
        <f>IF(OR(J41="",N(D41)=0),"",ROUND(D41*J41,0))</f>
        <v/>
      </c>
      <c r="L41" s="24">
        <f>IF(K41="","",D41+K41)</f>
        <v/>
      </c>
      <c r="M41" s="23">
        <f>IF(OR(L41="",N(E41)=0),"",L41/E41)</f>
        <v/>
      </c>
    </row>
    <row r="42">
      <c r="A42" s="19">
        <f>IF(B42="","",ROW()-5)</f>
        <v/>
      </c>
      <c r="B42" s="20" t="n"/>
      <c r="C42" s="21" t="n"/>
      <c r="D42" s="22" t="n"/>
      <c r="E42" s="22" t="n"/>
      <c r="F42" s="21" t="n"/>
      <c r="G42" s="23">
        <f>IF(OR(N(D42)=0,N(E42)=0),"",D42/E42)</f>
        <v/>
      </c>
      <c r="H42" s="23">
        <f>IF(F42="","",IFERROR(VLOOKUP(F42,'الإعدادات'!$A$5:$B$9,2,0),0))</f>
        <v/>
      </c>
      <c r="I42" s="23">
        <f>IF(G42="","",IF(G42&lt;'الإعدادات'!$B$12,'الإعدادات'!$B$13,IF(G42&gt;'الإعدادات'!$B$14,-'الإعدادات'!$B$15,0)))</f>
        <v/>
      </c>
      <c r="J42" s="23">
        <f>IF(H42="","",MAX(0,H42+N(I42)))</f>
        <v/>
      </c>
      <c r="K42" s="24">
        <f>IF(OR(J42="",N(D42)=0),"",ROUND(D42*J42,0))</f>
        <v/>
      </c>
      <c r="L42" s="24">
        <f>IF(K42="","",D42+K42)</f>
        <v/>
      </c>
      <c r="M42" s="23">
        <f>IF(OR(L42="",N(E42)=0),"",L42/E42)</f>
        <v/>
      </c>
    </row>
    <row r="43">
      <c r="A43" s="19">
        <f>IF(B43="","",ROW()-5)</f>
        <v/>
      </c>
      <c r="B43" s="20" t="n"/>
      <c r="C43" s="21" t="n"/>
      <c r="D43" s="22" t="n"/>
      <c r="E43" s="22" t="n"/>
      <c r="F43" s="21" t="n"/>
      <c r="G43" s="23">
        <f>IF(OR(N(D43)=0,N(E43)=0),"",D43/E43)</f>
        <v/>
      </c>
      <c r="H43" s="23">
        <f>IF(F43="","",IFERROR(VLOOKUP(F43,'الإعدادات'!$A$5:$B$9,2,0),0))</f>
        <v/>
      </c>
      <c r="I43" s="23">
        <f>IF(G43="","",IF(G43&lt;'الإعدادات'!$B$12,'الإعدادات'!$B$13,IF(G43&gt;'الإعدادات'!$B$14,-'الإعدادات'!$B$15,0)))</f>
        <v/>
      </c>
      <c r="J43" s="23">
        <f>IF(H43="","",MAX(0,H43+N(I43)))</f>
        <v/>
      </c>
      <c r="K43" s="24">
        <f>IF(OR(J43="",N(D43)=0),"",ROUND(D43*J43,0))</f>
        <v/>
      </c>
      <c r="L43" s="24">
        <f>IF(K43="","",D43+K43)</f>
        <v/>
      </c>
      <c r="M43" s="23">
        <f>IF(OR(L43="",N(E43)=0),"",L43/E43)</f>
        <v/>
      </c>
    </row>
    <row r="44">
      <c r="A44" s="19">
        <f>IF(B44="","",ROW()-5)</f>
        <v/>
      </c>
      <c r="B44" s="20" t="n"/>
      <c r="C44" s="21" t="n"/>
      <c r="D44" s="22" t="n"/>
      <c r="E44" s="22" t="n"/>
      <c r="F44" s="21" t="n"/>
      <c r="G44" s="23">
        <f>IF(OR(N(D44)=0,N(E44)=0),"",D44/E44)</f>
        <v/>
      </c>
      <c r="H44" s="23">
        <f>IF(F44="","",IFERROR(VLOOKUP(F44,'الإعدادات'!$A$5:$B$9,2,0),0))</f>
        <v/>
      </c>
      <c r="I44" s="23">
        <f>IF(G44="","",IF(G44&lt;'الإعدادات'!$B$12,'الإعدادات'!$B$13,IF(G44&gt;'الإعدادات'!$B$14,-'الإعدادات'!$B$15,0)))</f>
        <v/>
      </c>
      <c r="J44" s="23">
        <f>IF(H44="","",MAX(0,H44+N(I44)))</f>
        <v/>
      </c>
      <c r="K44" s="24">
        <f>IF(OR(J44="",N(D44)=0),"",ROUND(D44*J44,0))</f>
        <v/>
      </c>
      <c r="L44" s="24">
        <f>IF(K44="","",D44+K44)</f>
        <v/>
      </c>
      <c r="M44" s="23">
        <f>IF(OR(L44="",N(E44)=0),"",L44/E44)</f>
        <v/>
      </c>
    </row>
    <row r="45">
      <c r="A45" s="19">
        <f>IF(B45="","",ROW()-5)</f>
        <v/>
      </c>
      <c r="B45" s="20" t="n"/>
      <c r="C45" s="21" t="n"/>
      <c r="D45" s="22" t="n"/>
      <c r="E45" s="22" t="n"/>
      <c r="F45" s="21" t="n"/>
      <c r="G45" s="23">
        <f>IF(OR(N(D45)=0,N(E45)=0),"",D45/E45)</f>
        <v/>
      </c>
      <c r="H45" s="23">
        <f>IF(F45="","",IFERROR(VLOOKUP(F45,'الإعدادات'!$A$5:$B$9,2,0),0))</f>
        <v/>
      </c>
      <c r="I45" s="23">
        <f>IF(G45="","",IF(G45&lt;'الإعدادات'!$B$12,'الإعدادات'!$B$13,IF(G45&gt;'الإعدادات'!$B$14,-'الإعدادات'!$B$15,0)))</f>
        <v/>
      </c>
      <c r="J45" s="23">
        <f>IF(H45="","",MAX(0,H45+N(I45)))</f>
        <v/>
      </c>
      <c r="K45" s="24">
        <f>IF(OR(J45="",N(D45)=0),"",ROUND(D45*J45,0))</f>
        <v/>
      </c>
      <c r="L45" s="24">
        <f>IF(K45="","",D45+K45)</f>
        <v/>
      </c>
      <c r="M45" s="23">
        <f>IF(OR(L45="",N(E45)=0),"",L45/E45)</f>
        <v/>
      </c>
    </row>
    <row r="46">
      <c r="A46" s="19">
        <f>IF(B46="","",ROW()-5)</f>
        <v/>
      </c>
      <c r="B46" s="20" t="n"/>
      <c r="C46" s="21" t="n"/>
      <c r="D46" s="22" t="n"/>
      <c r="E46" s="22" t="n"/>
      <c r="F46" s="21" t="n"/>
      <c r="G46" s="23">
        <f>IF(OR(N(D46)=0,N(E46)=0),"",D46/E46)</f>
        <v/>
      </c>
      <c r="H46" s="23">
        <f>IF(F46="","",IFERROR(VLOOKUP(F46,'الإعدادات'!$A$5:$B$9,2,0),0))</f>
        <v/>
      </c>
      <c r="I46" s="23">
        <f>IF(G46="","",IF(G46&lt;'الإعدادات'!$B$12,'الإعدادات'!$B$13,IF(G46&gt;'الإعدادات'!$B$14,-'الإعدادات'!$B$15,0)))</f>
        <v/>
      </c>
      <c r="J46" s="23">
        <f>IF(H46="","",MAX(0,H46+N(I46)))</f>
        <v/>
      </c>
      <c r="K46" s="24">
        <f>IF(OR(J46="",N(D46)=0),"",ROUND(D46*J46,0))</f>
        <v/>
      </c>
      <c r="L46" s="24">
        <f>IF(K46="","",D46+K46)</f>
        <v/>
      </c>
      <c r="M46" s="23">
        <f>IF(OR(L46="",N(E46)=0),"",L46/E46)</f>
        <v/>
      </c>
    </row>
    <row r="47">
      <c r="A47" s="19">
        <f>IF(B47="","",ROW()-5)</f>
        <v/>
      </c>
      <c r="B47" s="20" t="n"/>
      <c r="C47" s="21" t="n"/>
      <c r="D47" s="22" t="n"/>
      <c r="E47" s="22" t="n"/>
      <c r="F47" s="21" t="n"/>
      <c r="G47" s="23">
        <f>IF(OR(N(D47)=0,N(E47)=0),"",D47/E47)</f>
        <v/>
      </c>
      <c r="H47" s="23">
        <f>IF(F47="","",IFERROR(VLOOKUP(F47,'الإعدادات'!$A$5:$B$9,2,0),0))</f>
        <v/>
      </c>
      <c r="I47" s="23">
        <f>IF(G47="","",IF(G47&lt;'الإعدادات'!$B$12,'الإعدادات'!$B$13,IF(G47&gt;'الإعدادات'!$B$14,-'الإعدادات'!$B$15,0)))</f>
        <v/>
      </c>
      <c r="J47" s="23">
        <f>IF(H47="","",MAX(0,H47+N(I47)))</f>
        <v/>
      </c>
      <c r="K47" s="24">
        <f>IF(OR(J47="",N(D47)=0),"",ROUND(D47*J47,0))</f>
        <v/>
      </c>
      <c r="L47" s="24">
        <f>IF(K47="","",D47+K47)</f>
        <v/>
      </c>
      <c r="M47" s="23">
        <f>IF(OR(L47="",N(E47)=0),"",L47/E47)</f>
        <v/>
      </c>
    </row>
    <row r="48">
      <c r="A48" s="19">
        <f>IF(B48="","",ROW()-5)</f>
        <v/>
      </c>
      <c r="B48" s="20" t="n"/>
      <c r="C48" s="21" t="n"/>
      <c r="D48" s="22" t="n"/>
      <c r="E48" s="22" t="n"/>
      <c r="F48" s="21" t="n"/>
      <c r="G48" s="23">
        <f>IF(OR(N(D48)=0,N(E48)=0),"",D48/E48)</f>
        <v/>
      </c>
      <c r="H48" s="23">
        <f>IF(F48="","",IFERROR(VLOOKUP(F48,'الإعدادات'!$A$5:$B$9,2,0),0))</f>
        <v/>
      </c>
      <c r="I48" s="23">
        <f>IF(G48="","",IF(G48&lt;'الإعدادات'!$B$12,'الإعدادات'!$B$13,IF(G48&gt;'الإعدادات'!$B$14,-'الإعدادات'!$B$15,0)))</f>
        <v/>
      </c>
      <c r="J48" s="23">
        <f>IF(H48="","",MAX(0,H48+N(I48)))</f>
        <v/>
      </c>
      <c r="K48" s="24">
        <f>IF(OR(J48="",N(D48)=0),"",ROUND(D48*J48,0))</f>
        <v/>
      </c>
      <c r="L48" s="24">
        <f>IF(K48="","",D48+K48)</f>
        <v/>
      </c>
      <c r="M48" s="23">
        <f>IF(OR(L48="",N(E48)=0),"",L48/E48)</f>
        <v/>
      </c>
    </row>
    <row r="49">
      <c r="A49" s="19">
        <f>IF(B49="","",ROW()-5)</f>
        <v/>
      </c>
      <c r="B49" s="20" t="n"/>
      <c r="C49" s="21" t="n"/>
      <c r="D49" s="22" t="n"/>
      <c r="E49" s="22" t="n"/>
      <c r="F49" s="21" t="n"/>
      <c r="G49" s="23">
        <f>IF(OR(N(D49)=0,N(E49)=0),"",D49/E49)</f>
        <v/>
      </c>
      <c r="H49" s="23">
        <f>IF(F49="","",IFERROR(VLOOKUP(F49,'الإعدادات'!$A$5:$B$9,2,0),0))</f>
        <v/>
      </c>
      <c r="I49" s="23">
        <f>IF(G49="","",IF(G49&lt;'الإعدادات'!$B$12,'الإعدادات'!$B$13,IF(G49&gt;'الإعدادات'!$B$14,-'الإعدادات'!$B$15,0)))</f>
        <v/>
      </c>
      <c r="J49" s="23">
        <f>IF(H49="","",MAX(0,H49+N(I49)))</f>
        <v/>
      </c>
      <c r="K49" s="24">
        <f>IF(OR(J49="",N(D49)=0),"",ROUND(D49*J49,0))</f>
        <v/>
      </c>
      <c r="L49" s="24">
        <f>IF(K49="","",D49+K49)</f>
        <v/>
      </c>
      <c r="M49" s="23">
        <f>IF(OR(L49="",N(E49)=0),"",L49/E49)</f>
        <v/>
      </c>
    </row>
    <row r="50">
      <c r="A50" s="19">
        <f>IF(B50="","",ROW()-5)</f>
        <v/>
      </c>
      <c r="B50" s="20" t="n"/>
      <c r="C50" s="21" t="n"/>
      <c r="D50" s="22" t="n"/>
      <c r="E50" s="22" t="n"/>
      <c r="F50" s="21" t="n"/>
      <c r="G50" s="23">
        <f>IF(OR(N(D50)=0,N(E50)=0),"",D50/E50)</f>
        <v/>
      </c>
      <c r="H50" s="23">
        <f>IF(F50="","",IFERROR(VLOOKUP(F50,'الإعدادات'!$A$5:$B$9,2,0),0))</f>
        <v/>
      </c>
      <c r="I50" s="23">
        <f>IF(G50="","",IF(G50&lt;'الإعدادات'!$B$12,'الإعدادات'!$B$13,IF(G50&gt;'الإعدادات'!$B$14,-'الإعدادات'!$B$15,0)))</f>
        <v/>
      </c>
      <c r="J50" s="23">
        <f>IF(H50="","",MAX(0,H50+N(I50)))</f>
        <v/>
      </c>
      <c r="K50" s="24">
        <f>IF(OR(J50="",N(D50)=0),"",ROUND(D50*J50,0))</f>
        <v/>
      </c>
      <c r="L50" s="24">
        <f>IF(K50="","",D50+K50)</f>
        <v/>
      </c>
      <c r="M50" s="23">
        <f>IF(OR(L50="",N(E50)=0),"",L50/E50)</f>
        <v/>
      </c>
    </row>
    <row r="51">
      <c r="A51" s="19">
        <f>IF(B51="","",ROW()-5)</f>
        <v/>
      </c>
      <c r="B51" s="20" t="n"/>
      <c r="C51" s="21" t="n"/>
      <c r="D51" s="22" t="n"/>
      <c r="E51" s="22" t="n"/>
      <c r="F51" s="21" t="n"/>
      <c r="G51" s="23">
        <f>IF(OR(N(D51)=0,N(E51)=0),"",D51/E51)</f>
        <v/>
      </c>
      <c r="H51" s="23">
        <f>IF(F51="","",IFERROR(VLOOKUP(F51,'الإعدادات'!$A$5:$B$9,2,0),0))</f>
        <v/>
      </c>
      <c r="I51" s="23">
        <f>IF(G51="","",IF(G51&lt;'الإعدادات'!$B$12,'الإعدادات'!$B$13,IF(G51&gt;'الإعدادات'!$B$14,-'الإعدادات'!$B$15,0)))</f>
        <v/>
      </c>
      <c r="J51" s="23">
        <f>IF(H51="","",MAX(0,H51+N(I51)))</f>
        <v/>
      </c>
      <c r="K51" s="24">
        <f>IF(OR(J51="",N(D51)=0),"",ROUND(D51*J51,0))</f>
        <v/>
      </c>
      <c r="L51" s="24">
        <f>IF(K51="","",D51+K51)</f>
        <v/>
      </c>
      <c r="M51" s="23">
        <f>IF(OR(L51="",N(E51)=0),"",L51/E51)</f>
        <v/>
      </c>
    </row>
    <row r="52">
      <c r="A52" s="19">
        <f>IF(B52="","",ROW()-5)</f>
        <v/>
      </c>
      <c r="B52" s="20" t="n"/>
      <c r="C52" s="21" t="n"/>
      <c r="D52" s="22" t="n"/>
      <c r="E52" s="22" t="n"/>
      <c r="F52" s="21" t="n"/>
      <c r="G52" s="23">
        <f>IF(OR(N(D52)=0,N(E52)=0),"",D52/E52)</f>
        <v/>
      </c>
      <c r="H52" s="23">
        <f>IF(F52="","",IFERROR(VLOOKUP(F52,'الإعدادات'!$A$5:$B$9,2,0),0))</f>
        <v/>
      </c>
      <c r="I52" s="23">
        <f>IF(G52="","",IF(G52&lt;'الإعدادات'!$B$12,'الإعدادات'!$B$13,IF(G52&gt;'الإعدادات'!$B$14,-'الإعدادات'!$B$15,0)))</f>
        <v/>
      </c>
      <c r="J52" s="23">
        <f>IF(H52="","",MAX(0,H52+N(I52)))</f>
        <v/>
      </c>
      <c r="K52" s="24">
        <f>IF(OR(J52="",N(D52)=0),"",ROUND(D52*J52,0))</f>
        <v/>
      </c>
      <c r="L52" s="24">
        <f>IF(K52="","",D52+K52)</f>
        <v/>
      </c>
      <c r="M52" s="23">
        <f>IF(OR(L52="",N(E52)=0),"",L52/E52)</f>
        <v/>
      </c>
    </row>
    <row r="53">
      <c r="A53" s="19">
        <f>IF(B53="","",ROW()-5)</f>
        <v/>
      </c>
      <c r="B53" s="20" t="n"/>
      <c r="C53" s="21" t="n"/>
      <c r="D53" s="22" t="n"/>
      <c r="E53" s="22" t="n"/>
      <c r="F53" s="21" t="n"/>
      <c r="G53" s="23">
        <f>IF(OR(N(D53)=0,N(E53)=0),"",D53/E53)</f>
        <v/>
      </c>
      <c r="H53" s="23">
        <f>IF(F53="","",IFERROR(VLOOKUP(F53,'الإعدادات'!$A$5:$B$9,2,0),0))</f>
        <v/>
      </c>
      <c r="I53" s="23">
        <f>IF(G53="","",IF(G53&lt;'الإعدادات'!$B$12,'الإعدادات'!$B$13,IF(G53&gt;'الإعدادات'!$B$14,-'الإعدادات'!$B$15,0)))</f>
        <v/>
      </c>
      <c r="J53" s="23">
        <f>IF(H53="","",MAX(0,H53+N(I53)))</f>
        <v/>
      </c>
      <c r="K53" s="24">
        <f>IF(OR(J53="",N(D53)=0),"",ROUND(D53*J53,0))</f>
        <v/>
      </c>
      <c r="L53" s="24">
        <f>IF(K53="","",D53+K53)</f>
        <v/>
      </c>
      <c r="M53" s="23">
        <f>IF(OR(L53="",N(E53)=0),"",L53/E53)</f>
        <v/>
      </c>
    </row>
    <row r="54">
      <c r="A54" s="19">
        <f>IF(B54="","",ROW()-5)</f>
        <v/>
      </c>
      <c r="B54" s="20" t="n"/>
      <c r="C54" s="21" t="n"/>
      <c r="D54" s="22" t="n"/>
      <c r="E54" s="22" t="n"/>
      <c r="F54" s="21" t="n"/>
      <c r="G54" s="23">
        <f>IF(OR(N(D54)=0,N(E54)=0),"",D54/E54)</f>
        <v/>
      </c>
      <c r="H54" s="23">
        <f>IF(F54="","",IFERROR(VLOOKUP(F54,'الإعدادات'!$A$5:$B$9,2,0),0))</f>
        <v/>
      </c>
      <c r="I54" s="23">
        <f>IF(G54="","",IF(G54&lt;'الإعدادات'!$B$12,'الإعدادات'!$B$13,IF(G54&gt;'الإعدادات'!$B$14,-'الإعدادات'!$B$15,0)))</f>
        <v/>
      </c>
      <c r="J54" s="23">
        <f>IF(H54="","",MAX(0,H54+N(I54)))</f>
        <v/>
      </c>
      <c r="K54" s="24">
        <f>IF(OR(J54="",N(D54)=0),"",ROUND(D54*J54,0))</f>
        <v/>
      </c>
      <c r="L54" s="24">
        <f>IF(K54="","",D54+K54)</f>
        <v/>
      </c>
      <c r="M54" s="23">
        <f>IF(OR(L54="",N(E54)=0),"",L54/E54)</f>
        <v/>
      </c>
    </row>
    <row r="55">
      <c r="A55" s="19">
        <f>IF(B55="","",ROW()-5)</f>
        <v/>
      </c>
      <c r="B55" s="20" t="n"/>
      <c r="C55" s="21" t="n"/>
      <c r="D55" s="22" t="n"/>
      <c r="E55" s="22" t="n"/>
      <c r="F55" s="21" t="n"/>
      <c r="G55" s="23">
        <f>IF(OR(N(D55)=0,N(E55)=0),"",D55/E55)</f>
        <v/>
      </c>
      <c r="H55" s="23">
        <f>IF(F55="","",IFERROR(VLOOKUP(F55,'الإعدادات'!$A$5:$B$9,2,0),0))</f>
        <v/>
      </c>
      <c r="I55" s="23">
        <f>IF(G55="","",IF(G55&lt;'الإعدادات'!$B$12,'الإعدادات'!$B$13,IF(G55&gt;'الإعدادات'!$B$14,-'الإعدادات'!$B$15,0)))</f>
        <v/>
      </c>
      <c r="J55" s="23">
        <f>IF(H55="","",MAX(0,H55+N(I55)))</f>
        <v/>
      </c>
      <c r="K55" s="24">
        <f>IF(OR(J55="",N(D55)=0),"",ROUND(D55*J55,0))</f>
        <v/>
      </c>
      <c r="L55" s="24">
        <f>IF(K55="","",D55+K55)</f>
        <v/>
      </c>
      <c r="M55" s="23">
        <f>IF(OR(L55="",N(E55)=0),"",L55/E55)</f>
        <v/>
      </c>
    </row>
    <row r="56">
      <c r="A56" s="25" t="n"/>
      <c r="B56" s="26" t="inlineStr">
        <is>
          <t>الإجمالي</t>
        </is>
      </c>
      <c r="C56" s="25" t="n"/>
      <c r="D56" s="27">
        <f>SUM(D6:D55)</f>
        <v/>
      </c>
      <c r="E56" s="25" t="n"/>
      <c r="F56" s="25" t="n"/>
      <c r="G56" s="25" t="n"/>
      <c r="H56" s="25" t="n"/>
      <c r="I56" s="25" t="n"/>
      <c r="J56" s="25" t="n"/>
      <c r="K56" s="27">
        <f>SUM(K6:K55)</f>
        <v/>
      </c>
      <c r="L56" s="27">
        <f>SUM(L6:L55)</f>
        <v/>
      </c>
      <c r="M56" s="25" t="n"/>
    </row>
    <row r="58">
      <c r="B58" s="28" t="inlineStr">
        <is>
          <t>إجمالي الرواتب الحالية</t>
        </is>
      </c>
      <c r="C58" s="29" t="n"/>
      <c r="D58" s="24">
        <f>D56</f>
        <v/>
      </c>
    </row>
    <row r="59">
      <c r="B59" s="28" t="inlineStr">
        <is>
          <t>الموازنة المتاحة للزيادات</t>
        </is>
      </c>
      <c r="C59" s="29" t="n"/>
      <c r="D59" s="24">
        <f>D58*'الإعدادات'!B11</f>
        <v/>
      </c>
    </row>
    <row r="60">
      <c r="B60" s="28" t="inlineStr">
        <is>
          <t>إجمالي الزيادات المقترحة</t>
        </is>
      </c>
      <c r="C60" s="29" t="n"/>
      <c r="D60" s="24">
        <f>K56</f>
        <v/>
      </c>
    </row>
    <row r="61">
      <c r="B61" s="30" t="inlineStr">
        <is>
          <t>المتبقي من الموازنة (سالب = تجاوز)</t>
        </is>
      </c>
      <c r="C61" s="29" t="n"/>
      <c r="D61" s="31">
        <f>D59-D60</f>
        <v/>
      </c>
    </row>
    <row r="62">
      <c r="B62" s="28" t="inlineStr">
        <is>
          <t>متوسط نسبة الزيادة</t>
        </is>
      </c>
      <c r="C62" s="29" t="n"/>
      <c r="D62" s="23">
        <f>IF(D56=0,"",K56/D56)</f>
        <v/>
      </c>
    </row>
    <row r="63">
      <c r="B63" s="28" t="inlineStr">
        <is>
          <t>التكلفة السنوية للزيادات (12 شهرًا)</t>
        </is>
      </c>
      <c r="C63" s="29" t="n"/>
      <c r="D63" s="24">
        <f>K56*12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B62:C62"/>
    <mergeCell ref="A1:M1"/>
    <mergeCell ref="B59:C59"/>
    <mergeCell ref="B61:C61"/>
    <mergeCell ref="B60:C60"/>
    <mergeCell ref="B63:C63"/>
    <mergeCell ref="A2:M2"/>
    <mergeCell ref="B58:C58"/>
  </mergeCells>
  <conditionalFormatting sqref="D61">
    <cfRule type="cellIs" priority="1" operator="lessThan" dxfId="0">
      <formula>0</formula>
    </cfRule>
  </conditionalFormatting>
  <dataValidations count="1">
    <dataValidation sqref="F6:F55" showDropDown="0" showInputMessage="0" showErrorMessage="0" allowBlank="1" type="list">
      <formula1>"ممتاز,جيد جدًا,جيد,مقبول,ضعيف"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rightToLeft="1" workbookViewId="0">
      <selection activeCell="A1" sqref="A1"/>
    </sheetView>
  </sheetViews>
  <sheetFormatPr baseColWidth="8" defaultRowHeight="15"/>
  <cols>
    <col width="50" customWidth="1" min="1" max="1"/>
    <col width="15" customWidth="1" min="2" max="2"/>
  </cols>
  <sheetData>
    <row r="1" ht="30" customHeight="1">
      <c r="A1" s="15" t="inlineStr">
        <is>
          <t>إعدادات خطة الزيادة</t>
        </is>
      </c>
      <c r="B1" s="16" t="n"/>
    </row>
    <row r="4" ht="30" customHeight="1">
      <c r="A4" s="18" t="inlineStr">
        <is>
          <t>التقييم</t>
        </is>
      </c>
      <c r="B4" s="18" t="inlineStr">
        <is>
          <t>نسبة الزيادة</t>
        </is>
      </c>
    </row>
    <row r="5">
      <c r="A5" s="30" t="inlineStr">
        <is>
          <t>ممتاز</t>
        </is>
      </c>
      <c r="B5" s="32" t="n">
        <v>0.12</v>
      </c>
    </row>
    <row r="6">
      <c r="A6" s="30" t="inlineStr">
        <is>
          <t>جيد جدًا</t>
        </is>
      </c>
      <c r="B6" s="32" t="n">
        <v>0.09</v>
      </c>
    </row>
    <row r="7">
      <c r="A7" s="30" t="inlineStr">
        <is>
          <t>جيد</t>
        </is>
      </c>
      <c r="B7" s="32" t="n">
        <v>0.06</v>
      </c>
    </row>
    <row r="8">
      <c r="A8" s="30" t="inlineStr">
        <is>
          <t>مقبول</t>
        </is>
      </c>
      <c r="B8" s="32" t="n">
        <v>0.03</v>
      </c>
    </row>
    <row r="9">
      <c r="A9" s="30" t="inlineStr">
        <is>
          <t>ضعيف</t>
        </is>
      </c>
      <c r="B9" s="32" t="n">
        <v>0</v>
      </c>
    </row>
    <row r="11">
      <c r="A11" s="30" t="inlineStr">
        <is>
          <t>نسبة الموازنة المتاحة من إجمالي الرواتب الحالية</t>
        </is>
      </c>
      <c r="B11" s="32" t="n">
        <v>0.07000000000000001</v>
      </c>
    </row>
    <row r="12">
      <c r="A12" s="30" t="inlineStr">
        <is>
          <t>حد النسبة المقارنة الأدنى</t>
        </is>
      </c>
      <c r="B12" s="32" t="n">
        <v>0.9</v>
      </c>
    </row>
    <row r="13">
      <c r="A13" s="30" t="inlineStr">
        <is>
          <t>زيادة إضافية لمن هو أقل من الحد الأدنى</t>
        </is>
      </c>
      <c r="B13" s="32" t="n">
        <v>0.02</v>
      </c>
    </row>
    <row r="14">
      <c r="A14" s="30" t="inlineStr">
        <is>
          <t>حد النسبة المقارنة الأعلى</t>
        </is>
      </c>
      <c r="B14" s="32" t="n">
        <v>1.1</v>
      </c>
    </row>
    <row r="15">
      <c r="A15" s="30" t="inlineStr">
        <is>
          <t>تخفيض لمن هو أعلى من الحد الأعلى</t>
        </is>
      </c>
      <c r="B15" s="32" t="n">
        <v>0.02</v>
      </c>
    </row>
    <row r="16">
      <c r="A16" s="30" t="inlineStr">
        <is>
          <t>تاريخ سريان الزيادة</t>
        </is>
      </c>
      <c r="B16" s="33" t="n">
        <v>46388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4" customWidth="1" min="4" max="4"/>
    <col width="12" customWidth="1" min="5" max="5"/>
  </cols>
  <sheetData>
    <row r="1" ht="30" customHeight="1">
      <c r="A1" s="15" t="inlineStr">
        <is>
          <t>ملخص الزيادات حسب القسم</t>
        </is>
      </c>
      <c r="B1" s="16" t="n"/>
      <c r="C1" s="16" t="n"/>
      <c r="D1" s="16" t="n"/>
      <c r="E1" s="16" t="n"/>
    </row>
    <row r="4" ht="30" customHeight="1">
      <c r="A4" s="18" t="inlineStr">
        <is>
          <t>القسم</t>
        </is>
      </c>
      <c r="B4" s="18" t="inlineStr">
        <is>
          <t>عدد الموظفين</t>
        </is>
      </c>
      <c r="C4" s="18" t="inlineStr">
        <is>
          <t>الرواتب الحالية</t>
        </is>
      </c>
      <c r="D4" s="18" t="inlineStr">
        <is>
          <t>الزيادات</t>
        </is>
      </c>
      <c r="E4" s="18" t="inlineStr">
        <is>
          <t>نسبة الزيادة</t>
        </is>
      </c>
    </row>
    <row r="5">
      <c r="A5" s="20" t="inlineStr">
        <is>
          <t>المالية</t>
        </is>
      </c>
      <c r="B5" s="19">
        <f>IF(A5="","",COUNTIF('الخطة'!$C$6:$C$55,A5))</f>
        <v/>
      </c>
      <c r="C5" s="24">
        <f>IF(A5="","",SUMIF('الخطة'!$C$6:$C$55,A5,'الخطة'!$D$6:$D$55))</f>
        <v/>
      </c>
      <c r="D5" s="24">
        <f>IF(A5="","",SUMIF('الخطة'!$C$6:$C$55,A5,'الخطة'!$K$6:$K$55))</f>
        <v/>
      </c>
      <c r="E5" s="23">
        <f>IF(OR(A5="",N(C5)=0),"",D5/C5)</f>
        <v/>
      </c>
    </row>
    <row r="6">
      <c r="A6" s="20" t="inlineStr">
        <is>
          <t>المبيعات</t>
        </is>
      </c>
      <c r="B6" s="19">
        <f>IF(A6="","",COUNTIF('الخطة'!$C$6:$C$55,A6))</f>
        <v/>
      </c>
      <c r="C6" s="24">
        <f>IF(A6="","",SUMIF('الخطة'!$C$6:$C$55,A6,'الخطة'!$D$6:$D$55))</f>
        <v/>
      </c>
      <c r="D6" s="24">
        <f>IF(A6="","",SUMIF('الخطة'!$C$6:$C$55,A6,'الخطة'!$K$6:$K$55))</f>
        <v/>
      </c>
      <c r="E6" s="23">
        <f>IF(OR(A6="",N(C6)=0),"",D6/C6)</f>
        <v/>
      </c>
    </row>
    <row r="7">
      <c r="A7" s="20" t="inlineStr">
        <is>
          <t>العمليات</t>
        </is>
      </c>
      <c r="B7" s="19">
        <f>IF(A7="","",COUNTIF('الخطة'!$C$6:$C$55,A7))</f>
        <v/>
      </c>
      <c r="C7" s="24">
        <f>IF(A7="","",SUMIF('الخطة'!$C$6:$C$55,A7,'الخطة'!$D$6:$D$55))</f>
        <v/>
      </c>
      <c r="D7" s="24">
        <f>IF(A7="","",SUMIF('الخطة'!$C$6:$C$55,A7,'الخطة'!$K$6:$K$55))</f>
        <v/>
      </c>
      <c r="E7" s="23">
        <f>IF(OR(A7="",N(C7)=0),"",D7/C7)</f>
        <v/>
      </c>
    </row>
    <row r="8">
      <c r="A8" s="20" t="inlineStr">
        <is>
          <t>الموارد البشرية</t>
        </is>
      </c>
      <c r="B8" s="19">
        <f>IF(A8="","",COUNTIF('الخطة'!$C$6:$C$55,A8))</f>
        <v/>
      </c>
      <c r="C8" s="24">
        <f>IF(A8="","",SUMIF('الخطة'!$C$6:$C$55,A8,'الخطة'!$D$6:$D$55))</f>
        <v/>
      </c>
      <c r="D8" s="24">
        <f>IF(A8="","",SUMIF('الخطة'!$C$6:$C$55,A8,'الخطة'!$K$6:$K$55))</f>
        <v/>
      </c>
      <c r="E8" s="23">
        <f>IF(OR(A8="",N(C8)=0),"",D8/C8)</f>
        <v/>
      </c>
    </row>
    <row r="9">
      <c r="A9" s="20" t="inlineStr">
        <is>
          <t>تقنية المعلومات</t>
        </is>
      </c>
      <c r="B9" s="19">
        <f>IF(A9="","",COUNTIF('الخطة'!$C$6:$C$55,A9))</f>
        <v/>
      </c>
      <c r="C9" s="24">
        <f>IF(A9="","",SUMIF('الخطة'!$C$6:$C$55,A9,'الخطة'!$D$6:$D$55))</f>
        <v/>
      </c>
      <c r="D9" s="24">
        <f>IF(A9="","",SUMIF('الخطة'!$C$6:$C$55,A9,'الخطة'!$K$6:$K$55))</f>
        <v/>
      </c>
      <c r="E9" s="23">
        <f>IF(OR(A9="",N(C9)=0),"",D9/C9)</f>
        <v/>
      </c>
    </row>
    <row r="10">
      <c r="A10" s="20" t="n"/>
      <c r="B10" s="19">
        <f>IF(A10="","",COUNTIF('الخطة'!$C$6:$C$55,A10))</f>
        <v/>
      </c>
      <c r="C10" s="24">
        <f>IF(A10="","",SUMIF('الخطة'!$C$6:$C$55,A10,'الخطة'!$D$6:$D$55))</f>
        <v/>
      </c>
      <c r="D10" s="24">
        <f>IF(A10="","",SUMIF('الخطة'!$C$6:$C$55,A10,'الخطة'!$K$6:$K$55))</f>
        <v/>
      </c>
      <c r="E10" s="23">
        <f>IF(OR(A10="",N(C10)=0),"",D10/C10)</f>
        <v/>
      </c>
    </row>
    <row r="11">
      <c r="A11" s="20" t="n"/>
      <c r="B11" s="19">
        <f>IF(A11="","",COUNTIF('الخطة'!$C$6:$C$55,A11))</f>
        <v/>
      </c>
      <c r="C11" s="24">
        <f>IF(A11="","",SUMIF('الخطة'!$C$6:$C$55,A11,'الخطة'!$D$6:$D$55))</f>
        <v/>
      </c>
      <c r="D11" s="24">
        <f>IF(A11="","",SUMIF('الخطة'!$C$6:$C$55,A11,'الخطة'!$K$6:$K$55))</f>
        <v/>
      </c>
      <c r="E11" s="23">
        <f>IF(OR(A11="",N(C11)=0),"",D11/C11)</f>
        <v/>
      </c>
    </row>
    <row r="12">
      <c r="A12" s="20" t="n"/>
      <c r="B12" s="19">
        <f>IF(A12="","",COUNTIF('الخطة'!$C$6:$C$55,A12))</f>
        <v/>
      </c>
      <c r="C12" s="24">
        <f>IF(A12="","",SUMIF('الخطة'!$C$6:$C$55,A12,'الخطة'!$D$6:$D$55))</f>
        <v/>
      </c>
      <c r="D12" s="24">
        <f>IF(A12="","",SUMIF('الخطة'!$C$6:$C$55,A12,'الخطة'!$K$6:$K$55))</f>
        <v/>
      </c>
      <c r="E12" s="23">
        <f>IF(OR(A12="",N(C12)=0),"",D12/C12)</f>
        <v/>
      </c>
    </row>
    <row r="13">
      <c r="A13" s="26" t="inlineStr">
        <is>
          <t>الإجمالي</t>
        </is>
      </c>
      <c r="B13" s="27">
        <f>SUM(B5:B12)</f>
        <v/>
      </c>
      <c r="C13" s="27">
        <f>SUM(C5:C12)</f>
        <v/>
      </c>
      <c r="D13" s="27">
        <f>SUM(D5:D12)</f>
        <v/>
      </c>
      <c r="E13" s="34">
        <f>IF(C13=0,"",D13/C13)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2026-10-28T12:43:28Z</dcterms:created>
  <dcterms:modified xmlns:dcterms="http://purl.org/dc/terms/" xmlns:xsi="http://www.w3.org/2001/XMLSchema-instance" xsi:type="dcterms:W3CDTF">2026-10-28T12:43:28Z</dcterms:modified>
</cp:coreProperties>
</file>