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يانات" sheetId="3" state="visible" r:id="rId3"/>
    <sheet xmlns:r="http://schemas.openxmlformats.org/officeDocument/2006/relationships" name="الجدول" sheetId="4" state="visible" r:id="rId4"/>
  </sheets>
  <definedNames>
    <definedName name="_xlnm.Print_Area" localSheetId="3">'الجدول'!$A$1:$H$45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yyyy-mm-dd"/>
    <numFmt numFmtId="166" formatCode="dd/mm/yyyy"/>
    <numFmt numFmtId="167" formatCode="0.00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0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2" borderId="2" applyAlignment="1" pivotButton="0" quotePrefix="0" xfId="0">
      <alignment horizontal="center" vertical="center" wrapText="1"/>
    </xf>
    <xf numFmtId="0" fontId="17" fillId="5" borderId="3" applyAlignment="1" pivotButton="0" quotePrefix="0" xfId="0">
      <alignment horizontal="right" vertical="center" wrapText="1"/>
    </xf>
    <xf numFmtId="164" fontId="17" fillId="5" borderId="3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7" fillId="5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جدول استهلاك السندات بطريقة الفائدة الفعلية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سعر إصدار السند (أو القرض) عندما يختلف معدل الكوبون عن معدل الفائدة في السوق، ثم يبني جدول التكلفة المستهلكة بطريقة الفائدة الفعلية كما يتطلب المعيار الدولي IFRS 9: مصروف الفائدة الفعلي، والكوبون المدفوع، واستهلاك الخصم أو العلاوة، والرصيد الدفتري في نهاية كل فترة.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«البيانات» اكتب القيمة الاسمية ومعدل الكوبون السنوي ومعدل الفائدة السوقي (الفعلي) السنوي والمدة بالسنوات وعدد الدفعات في السنة وتاريخ الإصدار.</t>
        </is>
      </c>
    </row>
    <row r="8" ht="18" customHeight="1">
      <c r="A8" s="11" t="inlineStr">
        <is>
          <t>•</t>
        </is>
      </c>
      <c r="B8" s="12" t="inlineStr">
        <is>
          <t>يظهر سعر الإصدار والخصم أو العلاوة وقيد الإصدار، وورقة «الجدول» تعرض حتى 40 فترة.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الجدول من وجهة نظر المُصدر (المقترض). المستثمر يستخدم نفس الأرقام: الفائدة الفعلية إيراد، والرصيد الدفتري أصل مالي بالتكلفة المستهلكة. يصل الرصيد إلى القيمة الاسمية في آخر فترة.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</cols>
  <sheetData>
    <row r="1" ht="30" customHeight="1">
      <c r="A1" s="15" t="inlineStr">
        <is>
          <t>بيانات السند وسعر الإصدار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البيانات</t>
        </is>
      </c>
    </row>
    <row r="4">
      <c r="A4" s="19" t="inlineStr">
        <is>
          <t>القيمة الاسمية</t>
        </is>
      </c>
      <c r="B4" s="20" t="n">
        <v>1000000</v>
      </c>
    </row>
    <row r="5">
      <c r="A5" s="19" t="inlineStr">
        <is>
          <t>معدل الكوبون السنوي</t>
        </is>
      </c>
      <c r="B5" s="21" t="n">
        <v>0.1</v>
      </c>
    </row>
    <row r="6">
      <c r="A6" s="19" t="inlineStr">
        <is>
          <t>معدل الفائدة السوقي (الفعلي) السنوي</t>
        </is>
      </c>
      <c r="B6" s="21" t="n">
        <v>0.12</v>
      </c>
    </row>
    <row r="7">
      <c r="A7" s="19" t="inlineStr">
        <is>
          <t>المدة بالسنوات</t>
        </is>
      </c>
      <c r="B7" s="22" t="n">
        <v>5</v>
      </c>
    </row>
    <row r="8">
      <c r="A8" s="19" t="inlineStr">
        <is>
          <t>عدد الدفعات في السنة</t>
        </is>
      </c>
      <c r="B8" s="22" t="n">
        <v>2</v>
      </c>
    </row>
    <row r="9">
      <c r="A9" s="19" t="inlineStr">
        <is>
          <t>تاريخ الإصدار</t>
        </is>
      </c>
      <c r="B9" s="23" t="n">
        <v>46023</v>
      </c>
    </row>
    <row r="11">
      <c r="A11" s="18" t="inlineStr">
        <is>
          <t>النتائج</t>
        </is>
      </c>
    </row>
    <row r="12">
      <c r="A12" s="24" t="inlineStr">
        <is>
          <t>عدد الفترات</t>
        </is>
      </c>
      <c r="B12" s="25">
        <f>B7*B8</f>
        <v/>
      </c>
    </row>
    <row r="13">
      <c r="A13" s="24" t="inlineStr">
        <is>
          <t>الكوبون المدفوع في الفترة</t>
        </is>
      </c>
      <c r="B13" s="26">
        <f>B4*B5/B8</f>
        <v/>
      </c>
    </row>
    <row r="14">
      <c r="A14" s="24" t="inlineStr">
        <is>
          <t>المعدل الفعلي للفترة</t>
        </is>
      </c>
      <c r="B14" s="27">
        <f>B6/B8</f>
        <v/>
      </c>
    </row>
    <row r="15">
      <c r="A15" s="19" t="inlineStr">
        <is>
          <t>سعر الإصدار (القيمة الحالية)</t>
        </is>
      </c>
      <c r="B15" s="28">
        <f>PV(B14,B12,-B13,-B4)</f>
        <v/>
      </c>
    </row>
    <row r="16">
      <c r="A16" s="24" t="inlineStr">
        <is>
          <t>الخصم (موجب) أو العلاوة (سالب)</t>
        </is>
      </c>
      <c r="B16" s="26">
        <f>B4-B15</f>
        <v/>
      </c>
    </row>
    <row r="17">
      <c r="A17" s="24" t="inlineStr">
        <is>
          <t>نوع الإصدار</t>
        </is>
      </c>
      <c r="B17" s="29">
        <f>IF(ABS(B16)&lt;0.005,"بالقيمة الاسمية",IF(B16&gt;0,"إصدار بخصم","إصدار بعلاوة"))</f>
        <v/>
      </c>
    </row>
    <row r="18">
      <c r="A18" s="24" t="inlineStr">
        <is>
          <t>إجمالي مصروف الفائدة على المدة</t>
        </is>
      </c>
      <c r="B18" s="26">
        <f>B13*B12+B16</f>
        <v/>
      </c>
    </row>
    <row r="20" ht="30" customHeight="1">
      <c r="A20" s="30" t="inlineStr">
        <is>
          <t>قيد الإصدار</t>
        </is>
      </c>
      <c r="B20" s="30" t="inlineStr">
        <is>
          <t>مدين</t>
        </is>
      </c>
      <c r="C20" s="30" t="inlineStr">
        <is>
          <t>دائن</t>
        </is>
      </c>
    </row>
    <row r="21">
      <c r="A21" s="24" t="inlineStr">
        <is>
          <t>من حـ/ النقدية بالبنك</t>
        </is>
      </c>
      <c r="B21" s="26">
        <f>B15</f>
        <v/>
      </c>
      <c r="C21" s="26" t="n"/>
    </row>
    <row r="22">
      <c r="A22" s="24" t="inlineStr">
        <is>
          <t>من حـ/ خصم إصدار السندات</t>
        </is>
      </c>
      <c r="B22" s="26">
        <f>MAX(0,B16)</f>
        <v/>
      </c>
      <c r="C22" s="26" t="n"/>
    </row>
    <row r="23">
      <c r="A23" s="24" t="inlineStr">
        <is>
          <t>إلى حـ/ علاوة إصدار السندات</t>
        </is>
      </c>
      <c r="B23" s="26" t="n"/>
      <c r="C23" s="26">
        <f>MAX(0,-B16)</f>
        <v/>
      </c>
    </row>
    <row r="24">
      <c r="A24" s="24" t="inlineStr">
        <is>
          <t>إلى حـ/ السندات (القروض) المستحقة</t>
        </is>
      </c>
      <c r="B24" s="26" t="n"/>
      <c r="C24" s="26">
        <f>B4</f>
        <v/>
      </c>
    </row>
    <row r="25">
      <c r="A25" s="31" t="inlineStr">
        <is>
          <t>الإجمالي</t>
        </is>
      </c>
      <c r="B25" s="32">
        <f>SUM(B21:B24)</f>
        <v/>
      </c>
      <c r="C25" s="32">
        <f>SUM(C21:C24)</f>
        <v/>
      </c>
    </row>
    <row r="27" ht="46" customHeight="1">
      <c r="A27" s="17" t="inlineStr">
        <is>
          <t>في كل فترة: من حـ/ مصروف الفوائد (الفائدة الفعلية) إلى حـ/ النقدية (الكوبون) وإلى حـ/ خصم الإصدار (الفرق). في حالة العلاوة يكون الفرق مدينًا في حساب العلاوة.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11:C11"/>
    <mergeCell ref="A1:C1"/>
    <mergeCell ref="A27:C27"/>
    <mergeCell ref="A3:C3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7" customWidth="1" min="3" max="3"/>
    <col width="16" customWidth="1" min="4" max="4"/>
    <col width="15" customWidth="1" min="5" max="5"/>
    <col width="16" customWidth="1" min="6" max="6"/>
    <col width="17" customWidth="1" min="7" max="7"/>
    <col width="16" customWidth="1" min="8" max="8"/>
  </cols>
  <sheetData>
    <row r="1" ht="30" customHeight="1">
      <c r="A1" s="15" t="inlineStr">
        <is>
          <t>جدول التكلفة المستهلكة بطريقة الفائدة الفعلية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الفائدة الفعلية = الرصيد أول الفترة × المعدل الفعلي للفترة.</t>
        </is>
      </c>
    </row>
    <row r="4" ht="44" customHeight="1">
      <c r="A4" s="30" t="inlineStr">
        <is>
          <t>الفترة</t>
        </is>
      </c>
      <c r="B4" s="30" t="inlineStr">
        <is>
          <t>تاريخ السداد</t>
        </is>
      </c>
      <c r="C4" s="30" t="inlineStr">
        <is>
          <t>الرصيد الدفتري أول الفترة</t>
        </is>
      </c>
      <c r="D4" s="30" t="inlineStr">
        <is>
          <t>مصروف الفائدة الفعلي</t>
        </is>
      </c>
      <c r="E4" s="30" t="inlineStr">
        <is>
          <t>الكوبون المدفوع</t>
        </is>
      </c>
      <c r="F4" s="30" t="inlineStr">
        <is>
          <t>استهلاك الخصم / العلاوة</t>
        </is>
      </c>
      <c r="G4" s="30" t="inlineStr">
        <is>
          <t>الرصيد الدفتري آخر الفترة</t>
        </is>
      </c>
      <c r="H4" s="30" t="inlineStr">
        <is>
          <t>الخصم / العلاوة المتبقية</t>
        </is>
      </c>
    </row>
    <row r="5">
      <c r="A5" s="25">
        <f>IF(ROW()-4&gt;'البيانات'!$B$12,"",ROW()-4)</f>
        <v/>
      </c>
      <c r="B5" s="33">
        <f>IF(A5="","",DATE(YEAR('البيانات'!$B$9),MONTH('البيانات'!$B$9)+A5*12/'البيانات'!$B$8,DAY('البيانات'!$B$9)))</f>
        <v/>
      </c>
      <c r="C5" s="26">
        <f>IF(A5="","",'البيانات'!$B$15)</f>
        <v/>
      </c>
      <c r="D5" s="26">
        <f>IF(A5="","",C5*'البيانات'!$B$14)</f>
        <v/>
      </c>
      <c r="E5" s="26">
        <f>IF(A5="","",'البيانات'!$B$13)</f>
        <v/>
      </c>
      <c r="F5" s="26">
        <f>IF(A5="","",D5-E5)</f>
        <v/>
      </c>
      <c r="G5" s="26">
        <f>IF(A5="","",C5+F5)</f>
        <v/>
      </c>
      <c r="H5" s="26">
        <f>IF(A5="","",'البيانات'!$B$4-G5)</f>
        <v/>
      </c>
    </row>
    <row r="6">
      <c r="A6" s="25">
        <f>IF(ROW()-4&gt;'البيانات'!$B$12,"",ROW()-4)</f>
        <v/>
      </c>
      <c r="B6" s="33">
        <f>IF(A6="","",DATE(YEAR('البيانات'!$B$9),MONTH('البيانات'!$B$9)+A6*12/'البيانات'!$B$8,DAY('البيانات'!$B$9)))</f>
        <v/>
      </c>
      <c r="C6" s="26">
        <f>IF(A6="","",G5)</f>
        <v/>
      </c>
      <c r="D6" s="26">
        <f>IF(A6="","",C6*'البيانات'!$B$14)</f>
        <v/>
      </c>
      <c r="E6" s="26">
        <f>IF(A6="","",'البيانات'!$B$13)</f>
        <v/>
      </c>
      <c r="F6" s="26">
        <f>IF(A6="","",D6-E6)</f>
        <v/>
      </c>
      <c r="G6" s="26">
        <f>IF(A6="","",C6+F6)</f>
        <v/>
      </c>
      <c r="H6" s="26">
        <f>IF(A6="","",'البيانات'!$B$4-G6)</f>
        <v/>
      </c>
    </row>
    <row r="7">
      <c r="A7" s="25">
        <f>IF(ROW()-4&gt;'البيانات'!$B$12,"",ROW()-4)</f>
        <v/>
      </c>
      <c r="B7" s="33">
        <f>IF(A7="","",DATE(YEAR('البيانات'!$B$9),MONTH('البيانات'!$B$9)+A7*12/'البيانات'!$B$8,DAY('البيانات'!$B$9)))</f>
        <v/>
      </c>
      <c r="C7" s="26">
        <f>IF(A7="","",G6)</f>
        <v/>
      </c>
      <c r="D7" s="26">
        <f>IF(A7="","",C7*'البيانات'!$B$14)</f>
        <v/>
      </c>
      <c r="E7" s="26">
        <f>IF(A7="","",'البيانات'!$B$13)</f>
        <v/>
      </c>
      <c r="F7" s="26">
        <f>IF(A7="","",D7-E7)</f>
        <v/>
      </c>
      <c r="G7" s="26">
        <f>IF(A7="","",C7+F7)</f>
        <v/>
      </c>
      <c r="H7" s="26">
        <f>IF(A7="","",'البيانات'!$B$4-G7)</f>
        <v/>
      </c>
    </row>
    <row r="8">
      <c r="A8" s="25">
        <f>IF(ROW()-4&gt;'البيانات'!$B$12,"",ROW()-4)</f>
        <v/>
      </c>
      <c r="B8" s="33">
        <f>IF(A8="","",DATE(YEAR('البيانات'!$B$9),MONTH('البيانات'!$B$9)+A8*12/'البيانات'!$B$8,DAY('البيانات'!$B$9)))</f>
        <v/>
      </c>
      <c r="C8" s="26">
        <f>IF(A8="","",G7)</f>
        <v/>
      </c>
      <c r="D8" s="26">
        <f>IF(A8="","",C8*'البيانات'!$B$14)</f>
        <v/>
      </c>
      <c r="E8" s="26">
        <f>IF(A8="","",'البيانات'!$B$13)</f>
        <v/>
      </c>
      <c r="F8" s="26">
        <f>IF(A8="","",D8-E8)</f>
        <v/>
      </c>
      <c r="G8" s="26">
        <f>IF(A8="","",C8+F8)</f>
        <v/>
      </c>
      <c r="H8" s="26">
        <f>IF(A8="","",'البيانات'!$B$4-G8)</f>
        <v/>
      </c>
    </row>
    <row r="9">
      <c r="A9" s="25">
        <f>IF(ROW()-4&gt;'البيانات'!$B$12,"",ROW()-4)</f>
        <v/>
      </c>
      <c r="B9" s="33">
        <f>IF(A9="","",DATE(YEAR('البيانات'!$B$9),MONTH('البيانات'!$B$9)+A9*12/'البيانات'!$B$8,DAY('البيانات'!$B$9)))</f>
        <v/>
      </c>
      <c r="C9" s="26">
        <f>IF(A9="","",G8)</f>
        <v/>
      </c>
      <c r="D9" s="26">
        <f>IF(A9="","",C9*'البيانات'!$B$14)</f>
        <v/>
      </c>
      <c r="E9" s="26">
        <f>IF(A9="","",'البيانات'!$B$13)</f>
        <v/>
      </c>
      <c r="F9" s="26">
        <f>IF(A9="","",D9-E9)</f>
        <v/>
      </c>
      <c r="G9" s="26">
        <f>IF(A9="","",C9+F9)</f>
        <v/>
      </c>
      <c r="H9" s="26">
        <f>IF(A9="","",'البيانات'!$B$4-G9)</f>
        <v/>
      </c>
    </row>
    <row r="10">
      <c r="A10" s="25">
        <f>IF(ROW()-4&gt;'البيانات'!$B$12,"",ROW()-4)</f>
        <v/>
      </c>
      <c r="B10" s="33">
        <f>IF(A10="","",DATE(YEAR('البيانات'!$B$9),MONTH('البيانات'!$B$9)+A10*12/'البيانات'!$B$8,DAY('البيانات'!$B$9)))</f>
        <v/>
      </c>
      <c r="C10" s="26">
        <f>IF(A10="","",G9)</f>
        <v/>
      </c>
      <c r="D10" s="26">
        <f>IF(A10="","",C10*'البيانات'!$B$14)</f>
        <v/>
      </c>
      <c r="E10" s="26">
        <f>IF(A10="","",'البيانات'!$B$13)</f>
        <v/>
      </c>
      <c r="F10" s="26">
        <f>IF(A10="","",D10-E10)</f>
        <v/>
      </c>
      <c r="G10" s="26">
        <f>IF(A10="","",C10+F10)</f>
        <v/>
      </c>
      <c r="H10" s="26">
        <f>IF(A10="","",'البيانات'!$B$4-G10)</f>
        <v/>
      </c>
    </row>
    <row r="11">
      <c r="A11" s="25">
        <f>IF(ROW()-4&gt;'البيانات'!$B$12,"",ROW()-4)</f>
        <v/>
      </c>
      <c r="B11" s="33">
        <f>IF(A11="","",DATE(YEAR('البيانات'!$B$9),MONTH('البيانات'!$B$9)+A11*12/'البيانات'!$B$8,DAY('البيانات'!$B$9)))</f>
        <v/>
      </c>
      <c r="C11" s="26">
        <f>IF(A11="","",G10)</f>
        <v/>
      </c>
      <c r="D11" s="26">
        <f>IF(A11="","",C11*'البيانات'!$B$14)</f>
        <v/>
      </c>
      <c r="E11" s="26">
        <f>IF(A11="","",'البيانات'!$B$13)</f>
        <v/>
      </c>
      <c r="F11" s="26">
        <f>IF(A11="","",D11-E11)</f>
        <v/>
      </c>
      <c r="G11" s="26">
        <f>IF(A11="","",C11+F11)</f>
        <v/>
      </c>
      <c r="H11" s="26">
        <f>IF(A11="","",'البيانات'!$B$4-G11)</f>
        <v/>
      </c>
    </row>
    <row r="12">
      <c r="A12" s="25">
        <f>IF(ROW()-4&gt;'البيانات'!$B$12,"",ROW()-4)</f>
        <v/>
      </c>
      <c r="B12" s="33">
        <f>IF(A12="","",DATE(YEAR('البيانات'!$B$9),MONTH('البيانات'!$B$9)+A12*12/'البيانات'!$B$8,DAY('البيانات'!$B$9)))</f>
        <v/>
      </c>
      <c r="C12" s="26">
        <f>IF(A12="","",G11)</f>
        <v/>
      </c>
      <c r="D12" s="26">
        <f>IF(A12="","",C12*'البيانات'!$B$14)</f>
        <v/>
      </c>
      <c r="E12" s="26">
        <f>IF(A12="","",'البيانات'!$B$13)</f>
        <v/>
      </c>
      <c r="F12" s="26">
        <f>IF(A12="","",D12-E12)</f>
        <v/>
      </c>
      <c r="G12" s="26">
        <f>IF(A12="","",C12+F12)</f>
        <v/>
      </c>
      <c r="H12" s="26">
        <f>IF(A12="","",'البيانات'!$B$4-G12)</f>
        <v/>
      </c>
    </row>
    <row r="13">
      <c r="A13" s="25">
        <f>IF(ROW()-4&gt;'البيانات'!$B$12,"",ROW()-4)</f>
        <v/>
      </c>
      <c r="B13" s="33">
        <f>IF(A13="","",DATE(YEAR('البيانات'!$B$9),MONTH('البيانات'!$B$9)+A13*12/'البيانات'!$B$8,DAY('البيانات'!$B$9)))</f>
        <v/>
      </c>
      <c r="C13" s="26">
        <f>IF(A13="","",G12)</f>
        <v/>
      </c>
      <c r="D13" s="26">
        <f>IF(A13="","",C13*'البيانات'!$B$14)</f>
        <v/>
      </c>
      <c r="E13" s="26">
        <f>IF(A13="","",'البيانات'!$B$13)</f>
        <v/>
      </c>
      <c r="F13" s="26">
        <f>IF(A13="","",D13-E13)</f>
        <v/>
      </c>
      <c r="G13" s="26">
        <f>IF(A13="","",C13+F13)</f>
        <v/>
      </c>
      <c r="H13" s="26">
        <f>IF(A13="","",'البيانات'!$B$4-G13)</f>
        <v/>
      </c>
    </row>
    <row r="14">
      <c r="A14" s="25">
        <f>IF(ROW()-4&gt;'البيانات'!$B$12,"",ROW()-4)</f>
        <v/>
      </c>
      <c r="B14" s="33">
        <f>IF(A14="","",DATE(YEAR('البيانات'!$B$9),MONTH('البيانات'!$B$9)+A14*12/'البيانات'!$B$8,DAY('البيانات'!$B$9)))</f>
        <v/>
      </c>
      <c r="C14" s="26">
        <f>IF(A14="","",G13)</f>
        <v/>
      </c>
      <c r="D14" s="26">
        <f>IF(A14="","",C14*'البيانات'!$B$14)</f>
        <v/>
      </c>
      <c r="E14" s="26">
        <f>IF(A14="","",'البيانات'!$B$13)</f>
        <v/>
      </c>
      <c r="F14" s="26">
        <f>IF(A14="","",D14-E14)</f>
        <v/>
      </c>
      <c r="G14" s="26">
        <f>IF(A14="","",C14+F14)</f>
        <v/>
      </c>
      <c r="H14" s="26">
        <f>IF(A14="","",'البيانات'!$B$4-G14)</f>
        <v/>
      </c>
    </row>
    <row r="15">
      <c r="A15" s="25">
        <f>IF(ROW()-4&gt;'البيانات'!$B$12,"",ROW()-4)</f>
        <v/>
      </c>
      <c r="B15" s="33">
        <f>IF(A15="","",DATE(YEAR('البيانات'!$B$9),MONTH('البيانات'!$B$9)+A15*12/'البيانات'!$B$8,DAY('البيانات'!$B$9)))</f>
        <v/>
      </c>
      <c r="C15" s="26">
        <f>IF(A15="","",G14)</f>
        <v/>
      </c>
      <c r="D15" s="26">
        <f>IF(A15="","",C15*'البيانات'!$B$14)</f>
        <v/>
      </c>
      <c r="E15" s="26">
        <f>IF(A15="","",'البيانات'!$B$13)</f>
        <v/>
      </c>
      <c r="F15" s="26">
        <f>IF(A15="","",D15-E15)</f>
        <v/>
      </c>
      <c r="G15" s="26">
        <f>IF(A15="","",C15+F15)</f>
        <v/>
      </c>
      <c r="H15" s="26">
        <f>IF(A15="","",'البيانات'!$B$4-G15)</f>
        <v/>
      </c>
    </row>
    <row r="16">
      <c r="A16" s="25">
        <f>IF(ROW()-4&gt;'البيانات'!$B$12,"",ROW()-4)</f>
        <v/>
      </c>
      <c r="B16" s="33">
        <f>IF(A16="","",DATE(YEAR('البيانات'!$B$9),MONTH('البيانات'!$B$9)+A16*12/'البيانات'!$B$8,DAY('البيانات'!$B$9)))</f>
        <v/>
      </c>
      <c r="C16" s="26">
        <f>IF(A16="","",G15)</f>
        <v/>
      </c>
      <c r="D16" s="26">
        <f>IF(A16="","",C16*'البيانات'!$B$14)</f>
        <v/>
      </c>
      <c r="E16" s="26">
        <f>IF(A16="","",'البيانات'!$B$13)</f>
        <v/>
      </c>
      <c r="F16" s="26">
        <f>IF(A16="","",D16-E16)</f>
        <v/>
      </c>
      <c r="G16" s="26">
        <f>IF(A16="","",C16+F16)</f>
        <v/>
      </c>
      <c r="H16" s="26">
        <f>IF(A16="","",'البيانات'!$B$4-G16)</f>
        <v/>
      </c>
    </row>
    <row r="17">
      <c r="A17" s="25">
        <f>IF(ROW()-4&gt;'البيانات'!$B$12,"",ROW()-4)</f>
        <v/>
      </c>
      <c r="B17" s="33">
        <f>IF(A17="","",DATE(YEAR('البيانات'!$B$9),MONTH('البيانات'!$B$9)+A17*12/'البيانات'!$B$8,DAY('البيانات'!$B$9)))</f>
        <v/>
      </c>
      <c r="C17" s="26">
        <f>IF(A17="","",G16)</f>
        <v/>
      </c>
      <c r="D17" s="26">
        <f>IF(A17="","",C17*'البيانات'!$B$14)</f>
        <v/>
      </c>
      <c r="E17" s="26">
        <f>IF(A17="","",'البيانات'!$B$13)</f>
        <v/>
      </c>
      <c r="F17" s="26">
        <f>IF(A17="","",D17-E17)</f>
        <v/>
      </c>
      <c r="G17" s="26">
        <f>IF(A17="","",C17+F17)</f>
        <v/>
      </c>
      <c r="H17" s="26">
        <f>IF(A17="","",'البيانات'!$B$4-G17)</f>
        <v/>
      </c>
    </row>
    <row r="18">
      <c r="A18" s="25">
        <f>IF(ROW()-4&gt;'البيانات'!$B$12,"",ROW()-4)</f>
        <v/>
      </c>
      <c r="B18" s="33">
        <f>IF(A18="","",DATE(YEAR('البيانات'!$B$9),MONTH('البيانات'!$B$9)+A18*12/'البيانات'!$B$8,DAY('البيانات'!$B$9)))</f>
        <v/>
      </c>
      <c r="C18" s="26">
        <f>IF(A18="","",G17)</f>
        <v/>
      </c>
      <c r="D18" s="26">
        <f>IF(A18="","",C18*'البيانات'!$B$14)</f>
        <v/>
      </c>
      <c r="E18" s="26">
        <f>IF(A18="","",'البيانات'!$B$13)</f>
        <v/>
      </c>
      <c r="F18" s="26">
        <f>IF(A18="","",D18-E18)</f>
        <v/>
      </c>
      <c r="G18" s="26">
        <f>IF(A18="","",C18+F18)</f>
        <v/>
      </c>
      <c r="H18" s="26">
        <f>IF(A18="","",'البيانات'!$B$4-G18)</f>
        <v/>
      </c>
    </row>
    <row r="19">
      <c r="A19" s="25">
        <f>IF(ROW()-4&gt;'البيانات'!$B$12,"",ROW()-4)</f>
        <v/>
      </c>
      <c r="B19" s="33">
        <f>IF(A19="","",DATE(YEAR('البيانات'!$B$9),MONTH('البيانات'!$B$9)+A19*12/'البيانات'!$B$8,DAY('البيانات'!$B$9)))</f>
        <v/>
      </c>
      <c r="C19" s="26">
        <f>IF(A19="","",G18)</f>
        <v/>
      </c>
      <c r="D19" s="26">
        <f>IF(A19="","",C19*'البيانات'!$B$14)</f>
        <v/>
      </c>
      <c r="E19" s="26">
        <f>IF(A19="","",'البيانات'!$B$13)</f>
        <v/>
      </c>
      <c r="F19" s="26">
        <f>IF(A19="","",D19-E19)</f>
        <v/>
      </c>
      <c r="G19" s="26">
        <f>IF(A19="","",C19+F19)</f>
        <v/>
      </c>
      <c r="H19" s="26">
        <f>IF(A19="","",'البيانات'!$B$4-G19)</f>
        <v/>
      </c>
    </row>
    <row r="20">
      <c r="A20" s="25">
        <f>IF(ROW()-4&gt;'البيانات'!$B$12,"",ROW()-4)</f>
        <v/>
      </c>
      <c r="B20" s="33">
        <f>IF(A20="","",DATE(YEAR('البيانات'!$B$9),MONTH('البيانات'!$B$9)+A20*12/'البيانات'!$B$8,DAY('البيانات'!$B$9)))</f>
        <v/>
      </c>
      <c r="C20" s="26">
        <f>IF(A20="","",G19)</f>
        <v/>
      </c>
      <c r="D20" s="26">
        <f>IF(A20="","",C20*'البيانات'!$B$14)</f>
        <v/>
      </c>
      <c r="E20" s="26">
        <f>IF(A20="","",'البيانات'!$B$13)</f>
        <v/>
      </c>
      <c r="F20" s="26">
        <f>IF(A20="","",D20-E20)</f>
        <v/>
      </c>
      <c r="G20" s="26">
        <f>IF(A20="","",C20+F20)</f>
        <v/>
      </c>
      <c r="H20" s="26">
        <f>IF(A20="","",'البيانات'!$B$4-G20)</f>
        <v/>
      </c>
    </row>
    <row r="21">
      <c r="A21" s="25">
        <f>IF(ROW()-4&gt;'البيانات'!$B$12,"",ROW()-4)</f>
        <v/>
      </c>
      <c r="B21" s="33">
        <f>IF(A21="","",DATE(YEAR('البيانات'!$B$9),MONTH('البيانات'!$B$9)+A21*12/'البيانات'!$B$8,DAY('البيانات'!$B$9)))</f>
        <v/>
      </c>
      <c r="C21" s="26">
        <f>IF(A21="","",G20)</f>
        <v/>
      </c>
      <c r="D21" s="26">
        <f>IF(A21="","",C21*'البيانات'!$B$14)</f>
        <v/>
      </c>
      <c r="E21" s="26">
        <f>IF(A21="","",'البيانات'!$B$13)</f>
        <v/>
      </c>
      <c r="F21" s="26">
        <f>IF(A21="","",D21-E21)</f>
        <v/>
      </c>
      <c r="G21" s="26">
        <f>IF(A21="","",C21+F21)</f>
        <v/>
      </c>
      <c r="H21" s="26">
        <f>IF(A21="","",'البيانات'!$B$4-G21)</f>
        <v/>
      </c>
    </row>
    <row r="22">
      <c r="A22" s="25">
        <f>IF(ROW()-4&gt;'البيانات'!$B$12,"",ROW()-4)</f>
        <v/>
      </c>
      <c r="B22" s="33">
        <f>IF(A22="","",DATE(YEAR('البيانات'!$B$9),MONTH('البيانات'!$B$9)+A22*12/'البيانات'!$B$8,DAY('البيانات'!$B$9)))</f>
        <v/>
      </c>
      <c r="C22" s="26">
        <f>IF(A22="","",G21)</f>
        <v/>
      </c>
      <c r="D22" s="26">
        <f>IF(A22="","",C22*'البيانات'!$B$14)</f>
        <v/>
      </c>
      <c r="E22" s="26">
        <f>IF(A22="","",'البيانات'!$B$13)</f>
        <v/>
      </c>
      <c r="F22" s="26">
        <f>IF(A22="","",D22-E22)</f>
        <v/>
      </c>
      <c r="G22" s="26">
        <f>IF(A22="","",C22+F22)</f>
        <v/>
      </c>
      <c r="H22" s="26">
        <f>IF(A22="","",'البيانات'!$B$4-G22)</f>
        <v/>
      </c>
    </row>
    <row r="23">
      <c r="A23" s="25">
        <f>IF(ROW()-4&gt;'البيانات'!$B$12,"",ROW()-4)</f>
        <v/>
      </c>
      <c r="B23" s="33">
        <f>IF(A23="","",DATE(YEAR('البيانات'!$B$9),MONTH('البيانات'!$B$9)+A23*12/'البيانات'!$B$8,DAY('البيانات'!$B$9)))</f>
        <v/>
      </c>
      <c r="C23" s="26">
        <f>IF(A23="","",G22)</f>
        <v/>
      </c>
      <c r="D23" s="26">
        <f>IF(A23="","",C23*'البيانات'!$B$14)</f>
        <v/>
      </c>
      <c r="E23" s="26">
        <f>IF(A23="","",'البيانات'!$B$13)</f>
        <v/>
      </c>
      <c r="F23" s="26">
        <f>IF(A23="","",D23-E23)</f>
        <v/>
      </c>
      <c r="G23" s="26">
        <f>IF(A23="","",C23+F23)</f>
        <v/>
      </c>
      <c r="H23" s="26">
        <f>IF(A23="","",'البيانات'!$B$4-G23)</f>
        <v/>
      </c>
    </row>
    <row r="24">
      <c r="A24" s="25">
        <f>IF(ROW()-4&gt;'البيانات'!$B$12,"",ROW()-4)</f>
        <v/>
      </c>
      <c r="B24" s="33">
        <f>IF(A24="","",DATE(YEAR('البيانات'!$B$9),MONTH('البيانات'!$B$9)+A24*12/'البيانات'!$B$8,DAY('البيانات'!$B$9)))</f>
        <v/>
      </c>
      <c r="C24" s="26">
        <f>IF(A24="","",G23)</f>
        <v/>
      </c>
      <c r="D24" s="26">
        <f>IF(A24="","",C24*'البيانات'!$B$14)</f>
        <v/>
      </c>
      <c r="E24" s="26">
        <f>IF(A24="","",'البيانات'!$B$13)</f>
        <v/>
      </c>
      <c r="F24" s="26">
        <f>IF(A24="","",D24-E24)</f>
        <v/>
      </c>
      <c r="G24" s="26">
        <f>IF(A24="","",C24+F24)</f>
        <v/>
      </c>
      <c r="H24" s="26">
        <f>IF(A24="","",'البيانات'!$B$4-G24)</f>
        <v/>
      </c>
    </row>
    <row r="25">
      <c r="A25" s="25">
        <f>IF(ROW()-4&gt;'البيانات'!$B$12,"",ROW()-4)</f>
        <v/>
      </c>
      <c r="B25" s="33">
        <f>IF(A25="","",DATE(YEAR('البيانات'!$B$9),MONTH('البيانات'!$B$9)+A25*12/'البيانات'!$B$8,DAY('البيانات'!$B$9)))</f>
        <v/>
      </c>
      <c r="C25" s="26">
        <f>IF(A25="","",G24)</f>
        <v/>
      </c>
      <c r="D25" s="26">
        <f>IF(A25="","",C25*'البيانات'!$B$14)</f>
        <v/>
      </c>
      <c r="E25" s="26">
        <f>IF(A25="","",'البيانات'!$B$13)</f>
        <v/>
      </c>
      <c r="F25" s="26">
        <f>IF(A25="","",D25-E25)</f>
        <v/>
      </c>
      <c r="G25" s="26">
        <f>IF(A25="","",C25+F25)</f>
        <v/>
      </c>
      <c r="H25" s="26">
        <f>IF(A25="","",'البيانات'!$B$4-G25)</f>
        <v/>
      </c>
    </row>
    <row r="26">
      <c r="A26" s="25">
        <f>IF(ROW()-4&gt;'البيانات'!$B$12,"",ROW()-4)</f>
        <v/>
      </c>
      <c r="B26" s="33">
        <f>IF(A26="","",DATE(YEAR('البيانات'!$B$9),MONTH('البيانات'!$B$9)+A26*12/'البيانات'!$B$8,DAY('البيانات'!$B$9)))</f>
        <v/>
      </c>
      <c r="C26" s="26">
        <f>IF(A26="","",G25)</f>
        <v/>
      </c>
      <c r="D26" s="26">
        <f>IF(A26="","",C26*'البيانات'!$B$14)</f>
        <v/>
      </c>
      <c r="E26" s="26">
        <f>IF(A26="","",'البيانات'!$B$13)</f>
        <v/>
      </c>
      <c r="F26" s="26">
        <f>IF(A26="","",D26-E26)</f>
        <v/>
      </c>
      <c r="G26" s="26">
        <f>IF(A26="","",C26+F26)</f>
        <v/>
      </c>
      <c r="H26" s="26">
        <f>IF(A26="","",'البيانات'!$B$4-G26)</f>
        <v/>
      </c>
    </row>
    <row r="27">
      <c r="A27" s="25">
        <f>IF(ROW()-4&gt;'البيانات'!$B$12,"",ROW()-4)</f>
        <v/>
      </c>
      <c r="B27" s="33">
        <f>IF(A27="","",DATE(YEAR('البيانات'!$B$9),MONTH('البيانات'!$B$9)+A27*12/'البيانات'!$B$8,DAY('البيانات'!$B$9)))</f>
        <v/>
      </c>
      <c r="C27" s="26">
        <f>IF(A27="","",G26)</f>
        <v/>
      </c>
      <c r="D27" s="26">
        <f>IF(A27="","",C27*'البيانات'!$B$14)</f>
        <v/>
      </c>
      <c r="E27" s="26">
        <f>IF(A27="","",'البيانات'!$B$13)</f>
        <v/>
      </c>
      <c r="F27" s="26">
        <f>IF(A27="","",D27-E27)</f>
        <v/>
      </c>
      <c r="G27" s="26">
        <f>IF(A27="","",C27+F27)</f>
        <v/>
      </c>
      <c r="H27" s="26">
        <f>IF(A27="","",'البيانات'!$B$4-G27)</f>
        <v/>
      </c>
    </row>
    <row r="28">
      <c r="A28" s="25">
        <f>IF(ROW()-4&gt;'البيانات'!$B$12,"",ROW()-4)</f>
        <v/>
      </c>
      <c r="B28" s="33">
        <f>IF(A28="","",DATE(YEAR('البيانات'!$B$9),MONTH('البيانات'!$B$9)+A28*12/'البيانات'!$B$8,DAY('البيانات'!$B$9)))</f>
        <v/>
      </c>
      <c r="C28" s="26">
        <f>IF(A28="","",G27)</f>
        <v/>
      </c>
      <c r="D28" s="26">
        <f>IF(A28="","",C28*'البيانات'!$B$14)</f>
        <v/>
      </c>
      <c r="E28" s="26">
        <f>IF(A28="","",'البيانات'!$B$13)</f>
        <v/>
      </c>
      <c r="F28" s="26">
        <f>IF(A28="","",D28-E28)</f>
        <v/>
      </c>
      <c r="G28" s="26">
        <f>IF(A28="","",C28+F28)</f>
        <v/>
      </c>
      <c r="H28" s="26">
        <f>IF(A28="","",'البيانات'!$B$4-G28)</f>
        <v/>
      </c>
    </row>
    <row r="29">
      <c r="A29" s="25">
        <f>IF(ROW()-4&gt;'البيانات'!$B$12,"",ROW()-4)</f>
        <v/>
      </c>
      <c r="B29" s="33">
        <f>IF(A29="","",DATE(YEAR('البيانات'!$B$9),MONTH('البيانات'!$B$9)+A29*12/'البيانات'!$B$8,DAY('البيانات'!$B$9)))</f>
        <v/>
      </c>
      <c r="C29" s="26">
        <f>IF(A29="","",G28)</f>
        <v/>
      </c>
      <c r="D29" s="26">
        <f>IF(A29="","",C29*'البيانات'!$B$14)</f>
        <v/>
      </c>
      <c r="E29" s="26">
        <f>IF(A29="","",'البيانات'!$B$13)</f>
        <v/>
      </c>
      <c r="F29" s="26">
        <f>IF(A29="","",D29-E29)</f>
        <v/>
      </c>
      <c r="G29" s="26">
        <f>IF(A29="","",C29+F29)</f>
        <v/>
      </c>
      <c r="H29" s="26">
        <f>IF(A29="","",'البيانات'!$B$4-G29)</f>
        <v/>
      </c>
    </row>
    <row r="30">
      <c r="A30" s="25">
        <f>IF(ROW()-4&gt;'البيانات'!$B$12,"",ROW()-4)</f>
        <v/>
      </c>
      <c r="B30" s="33">
        <f>IF(A30="","",DATE(YEAR('البيانات'!$B$9),MONTH('البيانات'!$B$9)+A30*12/'البيانات'!$B$8,DAY('البيانات'!$B$9)))</f>
        <v/>
      </c>
      <c r="C30" s="26">
        <f>IF(A30="","",G29)</f>
        <v/>
      </c>
      <c r="D30" s="26">
        <f>IF(A30="","",C30*'البيانات'!$B$14)</f>
        <v/>
      </c>
      <c r="E30" s="26">
        <f>IF(A30="","",'البيانات'!$B$13)</f>
        <v/>
      </c>
      <c r="F30" s="26">
        <f>IF(A30="","",D30-E30)</f>
        <v/>
      </c>
      <c r="G30" s="26">
        <f>IF(A30="","",C30+F30)</f>
        <v/>
      </c>
      <c r="H30" s="26">
        <f>IF(A30="","",'البيانات'!$B$4-G30)</f>
        <v/>
      </c>
    </row>
    <row r="31">
      <c r="A31" s="25">
        <f>IF(ROW()-4&gt;'البيانات'!$B$12,"",ROW()-4)</f>
        <v/>
      </c>
      <c r="B31" s="33">
        <f>IF(A31="","",DATE(YEAR('البيانات'!$B$9),MONTH('البيانات'!$B$9)+A31*12/'البيانات'!$B$8,DAY('البيانات'!$B$9)))</f>
        <v/>
      </c>
      <c r="C31" s="26">
        <f>IF(A31="","",G30)</f>
        <v/>
      </c>
      <c r="D31" s="26">
        <f>IF(A31="","",C31*'البيانات'!$B$14)</f>
        <v/>
      </c>
      <c r="E31" s="26">
        <f>IF(A31="","",'البيانات'!$B$13)</f>
        <v/>
      </c>
      <c r="F31" s="26">
        <f>IF(A31="","",D31-E31)</f>
        <v/>
      </c>
      <c r="G31" s="26">
        <f>IF(A31="","",C31+F31)</f>
        <v/>
      </c>
      <c r="H31" s="26">
        <f>IF(A31="","",'البيانات'!$B$4-G31)</f>
        <v/>
      </c>
    </row>
    <row r="32">
      <c r="A32" s="25">
        <f>IF(ROW()-4&gt;'البيانات'!$B$12,"",ROW()-4)</f>
        <v/>
      </c>
      <c r="B32" s="33">
        <f>IF(A32="","",DATE(YEAR('البيانات'!$B$9),MONTH('البيانات'!$B$9)+A32*12/'البيانات'!$B$8,DAY('البيانات'!$B$9)))</f>
        <v/>
      </c>
      <c r="C32" s="26">
        <f>IF(A32="","",G31)</f>
        <v/>
      </c>
      <c r="D32" s="26">
        <f>IF(A32="","",C32*'البيانات'!$B$14)</f>
        <v/>
      </c>
      <c r="E32" s="26">
        <f>IF(A32="","",'البيانات'!$B$13)</f>
        <v/>
      </c>
      <c r="F32" s="26">
        <f>IF(A32="","",D32-E32)</f>
        <v/>
      </c>
      <c r="G32" s="26">
        <f>IF(A32="","",C32+F32)</f>
        <v/>
      </c>
      <c r="H32" s="26">
        <f>IF(A32="","",'البيانات'!$B$4-G32)</f>
        <v/>
      </c>
    </row>
    <row r="33">
      <c r="A33" s="25">
        <f>IF(ROW()-4&gt;'البيانات'!$B$12,"",ROW()-4)</f>
        <v/>
      </c>
      <c r="B33" s="33">
        <f>IF(A33="","",DATE(YEAR('البيانات'!$B$9),MONTH('البيانات'!$B$9)+A33*12/'البيانات'!$B$8,DAY('البيانات'!$B$9)))</f>
        <v/>
      </c>
      <c r="C33" s="26">
        <f>IF(A33="","",G32)</f>
        <v/>
      </c>
      <c r="D33" s="26">
        <f>IF(A33="","",C33*'البيانات'!$B$14)</f>
        <v/>
      </c>
      <c r="E33" s="26">
        <f>IF(A33="","",'البيانات'!$B$13)</f>
        <v/>
      </c>
      <c r="F33" s="26">
        <f>IF(A33="","",D33-E33)</f>
        <v/>
      </c>
      <c r="G33" s="26">
        <f>IF(A33="","",C33+F33)</f>
        <v/>
      </c>
      <c r="H33" s="26">
        <f>IF(A33="","",'البيانات'!$B$4-G33)</f>
        <v/>
      </c>
    </row>
    <row r="34">
      <c r="A34" s="25">
        <f>IF(ROW()-4&gt;'البيانات'!$B$12,"",ROW()-4)</f>
        <v/>
      </c>
      <c r="B34" s="33">
        <f>IF(A34="","",DATE(YEAR('البيانات'!$B$9),MONTH('البيانات'!$B$9)+A34*12/'البيانات'!$B$8,DAY('البيانات'!$B$9)))</f>
        <v/>
      </c>
      <c r="C34" s="26">
        <f>IF(A34="","",G33)</f>
        <v/>
      </c>
      <c r="D34" s="26">
        <f>IF(A34="","",C34*'البيانات'!$B$14)</f>
        <v/>
      </c>
      <c r="E34" s="26">
        <f>IF(A34="","",'البيانات'!$B$13)</f>
        <v/>
      </c>
      <c r="F34" s="26">
        <f>IF(A34="","",D34-E34)</f>
        <v/>
      </c>
      <c r="G34" s="26">
        <f>IF(A34="","",C34+F34)</f>
        <v/>
      </c>
      <c r="H34" s="26">
        <f>IF(A34="","",'البيانات'!$B$4-G34)</f>
        <v/>
      </c>
    </row>
    <row r="35">
      <c r="A35" s="25">
        <f>IF(ROW()-4&gt;'البيانات'!$B$12,"",ROW()-4)</f>
        <v/>
      </c>
      <c r="B35" s="33">
        <f>IF(A35="","",DATE(YEAR('البيانات'!$B$9),MONTH('البيانات'!$B$9)+A35*12/'البيانات'!$B$8,DAY('البيانات'!$B$9)))</f>
        <v/>
      </c>
      <c r="C35" s="26">
        <f>IF(A35="","",G34)</f>
        <v/>
      </c>
      <c r="D35" s="26">
        <f>IF(A35="","",C35*'البيانات'!$B$14)</f>
        <v/>
      </c>
      <c r="E35" s="26">
        <f>IF(A35="","",'البيانات'!$B$13)</f>
        <v/>
      </c>
      <c r="F35" s="26">
        <f>IF(A35="","",D35-E35)</f>
        <v/>
      </c>
      <c r="G35" s="26">
        <f>IF(A35="","",C35+F35)</f>
        <v/>
      </c>
      <c r="H35" s="26">
        <f>IF(A35="","",'البيانات'!$B$4-G35)</f>
        <v/>
      </c>
    </row>
    <row r="36">
      <c r="A36" s="25">
        <f>IF(ROW()-4&gt;'البيانات'!$B$12,"",ROW()-4)</f>
        <v/>
      </c>
      <c r="B36" s="33">
        <f>IF(A36="","",DATE(YEAR('البيانات'!$B$9),MONTH('البيانات'!$B$9)+A36*12/'البيانات'!$B$8,DAY('البيانات'!$B$9)))</f>
        <v/>
      </c>
      <c r="C36" s="26">
        <f>IF(A36="","",G35)</f>
        <v/>
      </c>
      <c r="D36" s="26">
        <f>IF(A36="","",C36*'البيانات'!$B$14)</f>
        <v/>
      </c>
      <c r="E36" s="26">
        <f>IF(A36="","",'البيانات'!$B$13)</f>
        <v/>
      </c>
      <c r="F36" s="26">
        <f>IF(A36="","",D36-E36)</f>
        <v/>
      </c>
      <c r="G36" s="26">
        <f>IF(A36="","",C36+F36)</f>
        <v/>
      </c>
      <c r="H36" s="26">
        <f>IF(A36="","",'البيانات'!$B$4-G36)</f>
        <v/>
      </c>
    </row>
    <row r="37">
      <c r="A37" s="25">
        <f>IF(ROW()-4&gt;'البيانات'!$B$12,"",ROW()-4)</f>
        <v/>
      </c>
      <c r="B37" s="33">
        <f>IF(A37="","",DATE(YEAR('البيانات'!$B$9),MONTH('البيانات'!$B$9)+A37*12/'البيانات'!$B$8,DAY('البيانات'!$B$9)))</f>
        <v/>
      </c>
      <c r="C37" s="26">
        <f>IF(A37="","",G36)</f>
        <v/>
      </c>
      <c r="D37" s="26">
        <f>IF(A37="","",C37*'البيانات'!$B$14)</f>
        <v/>
      </c>
      <c r="E37" s="26">
        <f>IF(A37="","",'البيانات'!$B$13)</f>
        <v/>
      </c>
      <c r="F37" s="26">
        <f>IF(A37="","",D37-E37)</f>
        <v/>
      </c>
      <c r="G37" s="26">
        <f>IF(A37="","",C37+F37)</f>
        <v/>
      </c>
      <c r="H37" s="26">
        <f>IF(A37="","",'البيانات'!$B$4-G37)</f>
        <v/>
      </c>
    </row>
    <row r="38">
      <c r="A38" s="25">
        <f>IF(ROW()-4&gt;'البيانات'!$B$12,"",ROW()-4)</f>
        <v/>
      </c>
      <c r="B38" s="33">
        <f>IF(A38="","",DATE(YEAR('البيانات'!$B$9),MONTH('البيانات'!$B$9)+A38*12/'البيانات'!$B$8,DAY('البيانات'!$B$9)))</f>
        <v/>
      </c>
      <c r="C38" s="26">
        <f>IF(A38="","",G37)</f>
        <v/>
      </c>
      <c r="D38" s="26">
        <f>IF(A38="","",C38*'البيانات'!$B$14)</f>
        <v/>
      </c>
      <c r="E38" s="26">
        <f>IF(A38="","",'البيانات'!$B$13)</f>
        <v/>
      </c>
      <c r="F38" s="26">
        <f>IF(A38="","",D38-E38)</f>
        <v/>
      </c>
      <c r="G38" s="26">
        <f>IF(A38="","",C38+F38)</f>
        <v/>
      </c>
      <c r="H38" s="26">
        <f>IF(A38="","",'البيانات'!$B$4-G38)</f>
        <v/>
      </c>
    </row>
    <row r="39">
      <c r="A39" s="25">
        <f>IF(ROW()-4&gt;'البيانات'!$B$12,"",ROW()-4)</f>
        <v/>
      </c>
      <c r="B39" s="33">
        <f>IF(A39="","",DATE(YEAR('البيانات'!$B$9),MONTH('البيانات'!$B$9)+A39*12/'البيانات'!$B$8,DAY('البيانات'!$B$9)))</f>
        <v/>
      </c>
      <c r="C39" s="26">
        <f>IF(A39="","",G38)</f>
        <v/>
      </c>
      <c r="D39" s="26">
        <f>IF(A39="","",C39*'البيانات'!$B$14)</f>
        <v/>
      </c>
      <c r="E39" s="26">
        <f>IF(A39="","",'البيانات'!$B$13)</f>
        <v/>
      </c>
      <c r="F39" s="26">
        <f>IF(A39="","",D39-E39)</f>
        <v/>
      </c>
      <c r="G39" s="26">
        <f>IF(A39="","",C39+F39)</f>
        <v/>
      </c>
      <c r="H39" s="26">
        <f>IF(A39="","",'البيانات'!$B$4-G39)</f>
        <v/>
      </c>
    </row>
    <row r="40">
      <c r="A40" s="25">
        <f>IF(ROW()-4&gt;'البيانات'!$B$12,"",ROW()-4)</f>
        <v/>
      </c>
      <c r="B40" s="33">
        <f>IF(A40="","",DATE(YEAR('البيانات'!$B$9),MONTH('البيانات'!$B$9)+A40*12/'البيانات'!$B$8,DAY('البيانات'!$B$9)))</f>
        <v/>
      </c>
      <c r="C40" s="26">
        <f>IF(A40="","",G39)</f>
        <v/>
      </c>
      <c r="D40" s="26">
        <f>IF(A40="","",C40*'البيانات'!$B$14)</f>
        <v/>
      </c>
      <c r="E40" s="26">
        <f>IF(A40="","",'البيانات'!$B$13)</f>
        <v/>
      </c>
      <c r="F40" s="26">
        <f>IF(A40="","",D40-E40)</f>
        <v/>
      </c>
      <c r="G40" s="26">
        <f>IF(A40="","",C40+F40)</f>
        <v/>
      </c>
      <c r="H40" s="26">
        <f>IF(A40="","",'البيانات'!$B$4-G40)</f>
        <v/>
      </c>
    </row>
    <row r="41">
      <c r="A41" s="25">
        <f>IF(ROW()-4&gt;'البيانات'!$B$12,"",ROW()-4)</f>
        <v/>
      </c>
      <c r="B41" s="33">
        <f>IF(A41="","",DATE(YEAR('البيانات'!$B$9),MONTH('البيانات'!$B$9)+A41*12/'البيانات'!$B$8,DAY('البيانات'!$B$9)))</f>
        <v/>
      </c>
      <c r="C41" s="26">
        <f>IF(A41="","",G40)</f>
        <v/>
      </c>
      <c r="D41" s="26">
        <f>IF(A41="","",C41*'البيانات'!$B$14)</f>
        <v/>
      </c>
      <c r="E41" s="26">
        <f>IF(A41="","",'البيانات'!$B$13)</f>
        <v/>
      </c>
      <c r="F41" s="26">
        <f>IF(A41="","",D41-E41)</f>
        <v/>
      </c>
      <c r="G41" s="26">
        <f>IF(A41="","",C41+F41)</f>
        <v/>
      </c>
      <c r="H41" s="26">
        <f>IF(A41="","",'البيانات'!$B$4-G41)</f>
        <v/>
      </c>
    </row>
    <row r="42">
      <c r="A42" s="25">
        <f>IF(ROW()-4&gt;'البيانات'!$B$12,"",ROW()-4)</f>
        <v/>
      </c>
      <c r="B42" s="33">
        <f>IF(A42="","",DATE(YEAR('البيانات'!$B$9),MONTH('البيانات'!$B$9)+A42*12/'البيانات'!$B$8,DAY('البيانات'!$B$9)))</f>
        <v/>
      </c>
      <c r="C42" s="26">
        <f>IF(A42="","",G41)</f>
        <v/>
      </c>
      <c r="D42" s="26">
        <f>IF(A42="","",C42*'البيانات'!$B$14)</f>
        <v/>
      </c>
      <c r="E42" s="26">
        <f>IF(A42="","",'البيانات'!$B$13)</f>
        <v/>
      </c>
      <c r="F42" s="26">
        <f>IF(A42="","",D42-E42)</f>
        <v/>
      </c>
      <c r="G42" s="26">
        <f>IF(A42="","",C42+F42)</f>
        <v/>
      </c>
      <c r="H42" s="26">
        <f>IF(A42="","",'البيانات'!$B$4-G42)</f>
        <v/>
      </c>
    </row>
    <row r="43">
      <c r="A43" s="25">
        <f>IF(ROW()-4&gt;'البيانات'!$B$12,"",ROW()-4)</f>
        <v/>
      </c>
      <c r="B43" s="33">
        <f>IF(A43="","",DATE(YEAR('البيانات'!$B$9),MONTH('البيانات'!$B$9)+A43*12/'البيانات'!$B$8,DAY('البيانات'!$B$9)))</f>
        <v/>
      </c>
      <c r="C43" s="26">
        <f>IF(A43="","",G42)</f>
        <v/>
      </c>
      <c r="D43" s="26">
        <f>IF(A43="","",C43*'البيانات'!$B$14)</f>
        <v/>
      </c>
      <c r="E43" s="26">
        <f>IF(A43="","",'البيانات'!$B$13)</f>
        <v/>
      </c>
      <c r="F43" s="26">
        <f>IF(A43="","",D43-E43)</f>
        <v/>
      </c>
      <c r="G43" s="26">
        <f>IF(A43="","",C43+F43)</f>
        <v/>
      </c>
      <c r="H43" s="26">
        <f>IF(A43="","",'البيانات'!$B$4-G43)</f>
        <v/>
      </c>
    </row>
    <row r="44">
      <c r="A44" s="25">
        <f>IF(ROW()-4&gt;'البيانات'!$B$12,"",ROW()-4)</f>
        <v/>
      </c>
      <c r="B44" s="33">
        <f>IF(A44="","",DATE(YEAR('البيانات'!$B$9),MONTH('البيانات'!$B$9)+A44*12/'البيانات'!$B$8,DAY('البيانات'!$B$9)))</f>
        <v/>
      </c>
      <c r="C44" s="26">
        <f>IF(A44="","",G43)</f>
        <v/>
      </c>
      <c r="D44" s="26">
        <f>IF(A44="","",C44*'البيانات'!$B$14)</f>
        <v/>
      </c>
      <c r="E44" s="26">
        <f>IF(A44="","",'البيانات'!$B$13)</f>
        <v/>
      </c>
      <c r="F44" s="26">
        <f>IF(A44="","",D44-E44)</f>
        <v/>
      </c>
      <c r="G44" s="26">
        <f>IF(A44="","",C44+F44)</f>
        <v/>
      </c>
      <c r="H44" s="26">
        <f>IF(A44="","",'البيانات'!$B$4-G44)</f>
        <v/>
      </c>
    </row>
    <row r="45">
      <c r="A45" s="31" t="inlineStr">
        <is>
          <t>الإجمالي</t>
        </is>
      </c>
      <c r="B45" s="34" t="n"/>
      <c r="C45" s="34" t="n"/>
      <c r="D45" s="32">
        <f>SUM(D5:D44)</f>
        <v/>
      </c>
      <c r="E45" s="32">
        <f>SUM(E5:E44)</f>
        <v/>
      </c>
      <c r="F45" s="32">
        <f>SUM(F5:F44)</f>
        <v/>
      </c>
      <c r="G45" s="34" t="n"/>
      <c r="H45" s="3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