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يانات" sheetId="3" state="visible" r:id="rId3"/>
    <sheet xmlns:r="http://schemas.openxmlformats.org/officeDocument/2006/relationships" name="التعهدات" sheetId="4" state="visible" r:id="rId4"/>
  </sheets>
  <definedNames>
    <definedName name="_xlnm.Print_Area" localSheetId="2">'البيانات'!$A$1:$E$11</definedName>
    <definedName name="_xlnm.Print_Area" localSheetId="3">'التعهدات'!$A$1:$K$13</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right" vertical="center" wrapText="1"/>
    </xf>
    <xf numFmtId="0"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4" fillId="2" borderId="2" applyAlignment="1" pivotButton="0" quotePrefix="0" xfId="0">
      <alignment horizontal="center" vertical="center" wrapText="1"/>
    </xf>
    <xf numFmtId="0" fontId="10" fillId="0" borderId="2" applyAlignment="1" pivotButton="0" quotePrefix="0" xfId="0">
      <alignment horizontal="center" vertical="center" wrapText="1"/>
    </xf>
    <xf numFmtId="2" fontId="10" fillId="4" borderId="2" applyAlignment="1" applyProtection="1" pivotButton="0" quotePrefix="0" xfId="0">
      <alignment horizontal="center" vertical="center"/>
      <protection locked="0" hidden="0"/>
    </xf>
    <xf numFmtId="2" fontId="10" fillId="0" borderId="2" applyAlignment="1" pivotButton="0" quotePrefix="0" xfId="0">
      <alignment horizontal="center" vertical="center"/>
    </xf>
    <xf numFmtId="0" fontId="10" fillId="0" borderId="2" applyAlignment="1" pivotButton="0" quotePrefix="0" xfId="0">
      <alignment horizontal="center" vertical="center"/>
    </xf>
    <xf numFmtId="164" fontId="15" fillId="0" borderId="2"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متابعة تعهدات القروض البنكية (Covenants)</t>
        </is>
      </c>
    </row>
    <row r="2" ht="4" customHeight="1">
      <c r="A2" s="9" t="n"/>
    </row>
    <row r="4" ht="22" customHeight="1">
      <c r="B4" s="10" t="inlineStr">
        <is>
          <t>فكرة القالب</t>
        </is>
      </c>
    </row>
    <row r="5" ht="50" customHeight="1">
      <c r="A5" s="11" t="inlineStr">
        <is>
          <t>•</t>
        </is>
      </c>
      <c r="B5" s="12" t="inlineStr">
        <is>
          <t>اتفاقيات القروض تتضمن تعهدات مالية يجب الالتزام بها كل ربع (تغطية خدمة الدين، تغطية الفوائد، الدين إلى EBITDA، الدين إلى حقوق الملكية، نسبة التداول). القالب يحسب كل نسبة ربع سنويًا ويقارنها بالحد ويظهر: ملتزم، تحذير، أو مخالفة.</t>
        </is>
      </c>
    </row>
    <row r="6" ht="22" customHeight="1">
      <c r="B6" s="10" t="inlineStr">
        <is>
          <t>خطوات الاستخدام</t>
        </is>
      </c>
    </row>
    <row r="7" ht="18" customHeight="1">
      <c r="A7" s="11" t="inlineStr">
        <is>
          <t>•</t>
        </is>
      </c>
      <c r="B7" s="12" t="inlineStr">
        <is>
          <t>في ورقة «البيانات» اكتب أسماء الأرباع وأرقام كل ربع من القوائم المالية.</t>
        </is>
      </c>
    </row>
    <row r="8" ht="34" customHeight="1">
      <c r="A8" s="11" t="inlineStr">
        <is>
          <t>•</t>
        </is>
      </c>
      <c r="B8" s="12" t="inlineStr">
        <is>
          <t>في ورقة «التعهدات» راجع الحد لكل تعهد كما في عقد القرض، وهامش التحذير (مثلًا 10%) الذي يظهر عنده التنبيه قبل المخالفة.</t>
        </is>
      </c>
    </row>
    <row r="9" ht="22" customHeight="1">
      <c r="B9" s="10" t="inlineStr">
        <is>
          <t>ملاحظات</t>
        </is>
      </c>
    </row>
    <row r="10" ht="50" customHeight="1">
      <c r="A10" s="11" t="inlineStr">
        <is>
          <t>•</t>
        </is>
      </c>
      <c r="B10" s="12" t="inlineStr">
        <is>
          <t>تعريفات النسب في عقد القرض هي المرجع (مثلًا هل الدين صافٍ من النقدية، وهل EBITDA لآخر 12 شهرًا). في المثال يُضرب EBITDA الربع في 4 للتقريب. المخالفة قد تجعل القرض مستحقًا فورًا، فتفاوض مع البنك مبكرًا عند التحذير.</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11"/>
  <sheetViews>
    <sheetView showGridLines="0" rightToLeft="1" workbookViewId="0">
      <selection activeCell="A1" sqref="A1"/>
    </sheetView>
  </sheetViews>
  <sheetFormatPr baseColWidth="8" defaultRowHeight="15"/>
  <cols>
    <col width="46" customWidth="1" min="1" max="1"/>
    <col width="15" customWidth="1" min="2" max="2"/>
    <col width="15" customWidth="1" min="3" max="3"/>
    <col width="15" customWidth="1" min="4" max="4"/>
    <col width="15" customWidth="1" min="5" max="5"/>
  </cols>
  <sheetData>
    <row r="1" ht="30" customHeight="1">
      <c r="A1" s="15" t="inlineStr">
        <is>
          <t>البيانات المالية الربع سنوية</t>
        </is>
      </c>
      <c r="B1" s="16" t="n"/>
      <c r="C1" s="16" t="n"/>
      <c r="D1" s="16" t="n"/>
      <c r="E1" s="16" t="n"/>
    </row>
    <row r="2" ht="30" customHeight="1">
      <c r="A2" s="17" t="inlineStr">
        <is>
          <t>الخلايا الصفراء للإدخال.</t>
        </is>
      </c>
    </row>
    <row r="4">
      <c r="A4" s="18" t="inlineStr">
        <is>
          <t>البند</t>
        </is>
      </c>
      <c r="B4" s="19" t="inlineStr">
        <is>
          <t>الربع الأول 2026</t>
        </is>
      </c>
      <c r="C4" s="19" t="inlineStr">
        <is>
          <t>الربع الثاني 2026</t>
        </is>
      </c>
      <c r="D4" s="19" t="inlineStr">
        <is>
          <t>الربع الثالث 2026</t>
        </is>
      </c>
      <c r="E4" s="19" t="inlineStr">
        <is>
          <t>الربع الرابع 2026</t>
        </is>
      </c>
    </row>
    <row r="5">
      <c r="A5" s="20" t="inlineStr">
        <is>
          <t>الأرباح قبل الفوائد والضرائب والإهلاك EBITDA للربع</t>
        </is>
      </c>
      <c r="B5" s="21" t="n">
        <v>5200000</v>
      </c>
      <c r="C5" s="21" t="n">
        <v>4800000</v>
      </c>
      <c r="D5" s="21" t="n">
        <v>5600000</v>
      </c>
      <c r="E5" s="21" t="n">
        <v>6100000</v>
      </c>
    </row>
    <row r="6">
      <c r="A6" s="20" t="inlineStr">
        <is>
          <t>مصروف الفوائد للربع</t>
        </is>
      </c>
      <c r="B6" s="21" t="n">
        <v>1100000</v>
      </c>
      <c r="C6" s="21" t="n">
        <v>1150000</v>
      </c>
      <c r="D6" s="21" t="n">
        <v>1200000</v>
      </c>
      <c r="E6" s="21" t="n">
        <v>1180000</v>
      </c>
    </row>
    <row r="7">
      <c r="A7" s="20" t="inlineStr">
        <is>
          <t>خدمة الدين للربع (أقساط + فوائد)</t>
        </is>
      </c>
      <c r="B7" s="21" t="n">
        <v>3600000</v>
      </c>
      <c r="C7" s="21" t="n">
        <v>3600000</v>
      </c>
      <c r="D7" s="21" t="n">
        <v>4400000</v>
      </c>
      <c r="E7" s="21" t="n">
        <v>3900000</v>
      </c>
    </row>
    <row r="8">
      <c r="A8" s="20" t="inlineStr">
        <is>
          <t>إجمالي القروض</t>
        </is>
      </c>
      <c r="B8" s="21" t="n">
        <v>48000000</v>
      </c>
      <c r="C8" s="21" t="n">
        <v>46500000</v>
      </c>
      <c r="D8" s="21" t="n">
        <v>45000000</v>
      </c>
      <c r="E8" s="21" t="n">
        <v>43200000</v>
      </c>
    </row>
    <row r="9">
      <c r="A9" s="20" t="inlineStr">
        <is>
          <t>حقوق الملكية</t>
        </is>
      </c>
      <c r="B9" s="21" t="n">
        <v>36000000</v>
      </c>
      <c r="C9" s="21" t="n">
        <v>37500000</v>
      </c>
      <c r="D9" s="21" t="n">
        <v>38100000</v>
      </c>
      <c r="E9" s="21" t="n">
        <v>40000000</v>
      </c>
    </row>
    <row r="10">
      <c r="A10" s="20" t="inlineStr">
        <is>
          <t>الأصول المتداولة</t>
        </is>
      </c>
      <c r="B10" s="21" t="n">
        <v>31000000</v>
      </c>
      <c r="C10" s="21" t="n">
        <v>29500000</v>
      </c>
      <c r="D10" s="21" t="n">
        <v>30200000</v>
      </c>
      <c r="E10" s="21" t="n">
        <v>33000000</v>
      </c>
    </row>
    <row r="11">
      <c r="A11" s="20" t="inlineStr">
        <is>
          <t>الخصوم المتداولة</t>
        </is>
      </c>
      <c r="B11" s="21" t="n">
        <v>22000000</v>
      </c>
      <c r="C11" s="21" t="n">
        <v>23400000</v>
      </c>
      <c r="D11" s="21" t="n">
        <v>25600000</v>
      </c>
      <c r="E11" s="21" t="n">
        <v>24000000</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13"/>
  <sheetViews>
    <sheetView showGridLines="0" rightToLeft="1" workbookViewId="0">
      <selection activeCell="A1" sqref="A1"/>
    </sheetView>
  </sheetViews>
  <sheetFormatPr baseColWidth="8" defaultRowHeight="15"/>
  <cols>
    <col width="30" customWidth="1" min="1" max="1"/>
    <col width="11" customWidth="1" min="2" max="2"/>
    <col width="9"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s>
  <sheetData>
    <row r="1" ht="30" customHeight="1">
      <c r="A1" s="15" t="inlineStr">
        <is>
          <t>متابعة الالتزام بتعهدات القرض</t>
        </is>
      </c>
      <c r="B1" s="16" t="n"/>
      <c r="C1" s="16" t="n"/>
      <c r="D1" s="16" t="n"/>
      <c r="E1" s="16" t="n"/>
      <c r="F1" s="16" t="n"/>
      <c r="G1" s="16" t="n"/>
      <c r="H1" s="16" t="n"/>
      <c r="I1" s="16" t="n"/>
      <c r="J1" s="16" t="n"/>
      <c r="K1" s="16" t="n"/>
    </row>
    <row r="2" ht="30" customHeight="1">
      <c r="A2" s="17" t="inlineStr">
        <is>
          <t>ملتزم: داخل الحد بهامش أمان. تحذير: داخل الحد لكن قريب منه. مخالفة: خارج الحد.</t>
        </is>
      </c>
    </row>
    <row r="3">
      <c r="A3" s="20" t="inlineStr">
        <is>
          <t>هامش التحذير</t>
        </is>
      </c>
      <c r="B3" s="22" t="n">
        <v>0.1</v>
      </c>
    </row>
    <row r="5" ht="44" customHeight="1">
      <c r="A5" s="23" t="inlineStr">
        <is>
          <t>التعهد</t>
        </is>
      </c>
      <c r="B5" s="23" t="inlineStr">
        <is>
          <t>الشرط</t>
        </is>
      </c>
      <c r="C5" s="23" t="inlineStr">
        <is>
          <t>الحد</t>
        </is>
      </c>
      <c r="D5" s="23">
        <f>'البيانات'!B4</f>
        <v/>
      </c>
      <c r="E5" s="23">
        <f>'البيانات'!C4</f>
        <v/>
      </c>
      <c r="F5" s="23">
        <f>'البيانات'!D4</f>
        <v/>
      </c>
      <c r="G5" s="23">
        <f>'البيانات'!E4</f>
        <v/>
      </c>
      <c r="H5" s="23">
        <f>"الحالة - "&amp;'البيانات'!B4</f>
        <v/>
      </c>
      <c r="I5" s="23">
        <f>"الحالة - "&amp;'البيانات'!C4</f>
        <v/>
      </c>
      <c r="J5" s="23">
        <f>"الحالة - "&amp;'البيانات'!D4</f>
        <v/>
      </c>
      <c r="K5" s="23">
        <f>"الحالة - "&amp;'البيانات'!E4</f>
        <v/>
      </c>
    </row>
    <row r="6">
      <c r="A6" s="20" t="inlineStr">
        <is>
          <t>نسبة تغطية خدمة الدين DSCR</t>
        </is>
      </c>
      <c r="B6" s="24" t="inlineStr">
        <is>
          <t>لا يقل عن</t>
        </is>
      </c>
      <c r="C6" s="25" t="n">
        <v>1.25</v>
      </c>
      <c r="D6" s="26">
        <f>IFERROR('البيانات'!B5/'البيانات'!B7,"")</f>
        <v/>
      </c>
      <c r="E6" s="26">
        <f>IFERROR('البيانات'!C5/'البيانات'!C7,"")</f>
        <v/>
      </c>
      <c r="F6" s="26">
        <f>IFERROR('البيانات'!D5/'البيانات'!D7,"")</f>
        <v/>
      </c>
      <c r="G6" s="26">
        <f>IFERROR('البيانات'!E5/'البيانات'!E7,"")</f>
        <v/>
      </c>
      <c r="H6" s="27">
        <f>IF(D6="","",IF($B6="لا يقل عن",IF(D6&gt;=$C6,IF(D6&lt;$C6*(1+$B$3),"تحذير","ملتزم"),"مخالفة"),IF(D6&lt;=$C6,IF(D6&gt;$C6*(1-$B$3),"تحذير","ملتزم"),"مخالفة")))</f>
        <v/>
      </c>
      <c r="I6" s="27">
        <f>IF(E6="","",IF($B6="لا يقل عن",IF(E6&gt;=$C6,IF(E6&lt;$C6*(1+$B$3),"تحذير","ملتزم"),"مخالفة"),IF(E6&lt;=$C6,IF(E6&gt;$C6*(1-$B$3),"تحذير","ملتزم"),"مخالفة")))</f>
        <v/>
      </c>
      <c r="J6" s="27">
        <f>IF(F6="","",IF($B6="لا يقل عن",IF(F6&gt;=$C6,IF(F6&lt;$C6*(1+$B$3),"تحذير","ملتزم"),"مخالفة"),IF(F6&lt;=$C6,IF(F6&gt;$C6*(1-$B$3),"تحذير","ملتزم"),"مخالفة")))</f>
        <v/>
      </c>
      <c r="K6" s="27">
        <f>IF(G6="","",IF($B6="لا يقل عن",IF(G6&gt;=$C6,IF(G6&lt;$C6*(1+$B$3),"تحذير","ملتزم"),"مخالفة"),IF(G6&lt;=$C6,IF(G6&gt;$C6*(1-$B$3),"تحذير","ملتزم"),"مخالفة")))</f>
        <v/>
      </c>
    </row>
    <row r="7">
      <c r="A7" s="20" t="inlineStr">
        <is>
          <t>نسبة تغطية الفوائد</t>
        </is>
      </c>
      <c r="B7" s="24" t="inlineStr">
        <is>
          <t>لا يقل عن</t>
        </is>
      </c>
      <c r="C7" s="25" t="n">
        <v>3</v>
      </c>
      <c r="D7" s="26">
        <f>IFERROR('البيانات'!B5/'البيانات'!B6,"")</f>
        <v/>
      </c>
      <c r="E7" s="26">
        <f>IFERROR('البيانات'!C5/'البيانات'!C6,"")</f>
        <v/>
      </c>
      <c r="F7" s="26">
        <f>IFERROR('البيانات'!D5/'البيانات'!D6,"")</f>
        <v/>
      </c>
      <c r="G7" s="26">
        <f>IFERROR('البيانات'!E5/'البيانات'!E6,"")</f>
        <v/>
      </c>
      <c r="H7" s="27">
        <f>IF(D7="","",IF($B7="لا يقل عن",IF(D7&gt;=$C7,IF(D7&lt;$C7*(1+$B$3),"تحذير","ملتزم"),"مخالفة"),IF(D7&lt;=$C7,IF(D7&gt;$C7*(1-$B$3),"تحذير","ملتزم"),"مخالفة")))</f>
        <v/>
      </c>
      <c r="I7" s="27">
        <f>IF(E7="","",IF($B7="لا يقل عن",IF(E7&gt;=$C7,IF(E7&lt;$C7*(1+$B$3),"تحذير","ملتزم"),"مخالفة"),IF(E7&lt;=$C7,IF(E7&gt;$C7*(1-$B$3),"تحذير","ملتزم"),"مخالفة")))</f>
        <v/>
      </c>
      <c r="J7" s="27">
        <f>IF(F7="","",IF($B7="لا يقل عن",IF(F7&gt;=$C7,IF(F7&lt;$C7*(1+$B$3),"تحذير","ملتزم"),"مخالفة"),IF(F7&lt;=$C7,IF(F7&gt;$C7*(1-$B$3),"تحذير","ملتزم"),"مخالفة")))</f>
        <v/>
      </c>
      <c r="K7" s="27">
        <f>IF(G7="","",IF($B7="لا يقل عن",IF(G7&gt;=$C7,IF(G7&lt;$C7*(1+$B$3),"تحذير","ملتزم"),"مخالفة"),IF(G7&lt;=$C7,IF(G7&gt;$C7*(1-$B$3),"تحذير","ملتزم"),"مخالفة")))</f>
        <v/>
      </c>
    </row>
    <row r="8">
      <c r="A8" s="20" t="inlineStr">
        <is>
          <t>صافي الدين إلى EBITDA السنوي</t>
        </is>
      </c>
      <c r="B8" s="24" t="inlineStr">
        <is>
          <t>لا يزيد عن</t>
        </is>
      </c>
      <c r="C8" s="25" t="n">
        <v>2.5</v>
      </c>
      <c r="D8" s="26">
        <f>IFERROR('البيانات'!B8/('البيانات'!B5*4),"")</f>
        <v/>
      </c>
      <c r="E8" s="26">
        <f>IFERROR('البيانات'!C8/('البيانات'!C5*4),"")</f>
        <v/>
      </c>
      <c r="F8" s="26">
        <f>IFERROR('البيانات'!D8/('البيانات'!D5*4),"")</f>
        <v/>
      </c>
      <c r="G8" s="26">
        <f>IFERROR('البيانات'!E8/('البيانات'!E5*4),"")</f>
        <v/>
      </c>
      <c r="H8" s="27">
        <f>IF(D8="","",IF($B8="لا يقل عن",IF(D8&gt;=$C8,IF(D8&lt;$C8*(1+$B$3),"تحذير","ملتزم"),"مخالفة"),IF(D8&lt;=$C8,IF(D8&gt;$C8*(1-$B$3),"تحذير","ملتزم"),"مخالفة")))</f>
        <v/>
      </c>
      <c r="I8" s="27">
        <f>IF(E8="","",IF($B8="لا يقل عن",IF(E8&gt;=$C8,IF(E8&lt;$C8*(1+$B$3),"تحذير","ملتزم"),"مخالفة"),IF(E8&lt;=$C8,IF(E8&gt;$C8*(1-$B$3),"تحذير","ملتزم"),"مخالفة")))</f>
        <v/>
      </c>
      <c r="J8" s="27">
        <f>IF(F8="","",IF($B8="لا يقل عن",IF(F8&gt;=$C8,IF(F8&lt;$C8*(1+$B$3),"تحذير","ملتزم"),"مخالفة"),IF(F8&lt;=$C8,IF(F8&gt;$C8*(1-$B$3),"تحذير","ملتزم"),"مخالفة")))</f>
        <v/>
      </c>
      <c r="K8" s="27">
        <f>IF(G8="","",IF($B8="لا يقل عن",IF(G8&gt;=$C8,IF(G8&lt;$C8*(1+$B$3),"تحذير","ملتزم"),"مخالفة"),IF(G8&lt;=$C8,IF(G8&gt;$C8*(1-$B$3),"تحذير","ملتزم"),"مخالفة")))</f>
        <v/>
      </c>
    </row>
    <row r="9">
      <c r="A9" s="20" t="inlineStr">
        <is>
          <t>القروض إلى حقوق الملكية</t>
        </is>
      </c>
      <c r="B9" s="24" t="inlineStr">
        <is>
          <t>لا يزيد عن</t>
        </is>
      </c>
      <c r="C9" s="25" t="n">
        <v>1.25</v>
      </c>
      <c r="D9" s="26">
        <f>IFERROR('البيانات'!B8/'البيانات'!B9,"")</f>
        <v/>
      </c>
      <c r="E9" s="26">
        <f>IFERROR('البيانات'!C8/'البيانات'!C9,"")</f>
        <v/>
      </c>
      <c r="F9" s="26">
        <f>IFERROR('البيانات'!D8/'البيانات'!D9,"")</f>
        <v/>
      </c>
      <c r="G9" s="26">
        <f>IFERROR('البيانات'!E8/'البيانات'!E9,"")</f>
        <v/>
      </c>
      <c r="H9" s="27">
        <f>IF(D9="","",IF($B9="لا يقل عن",IF(D9&gt;=$C9,IF(D9&lt;$C9*(1+$B$3),"تحذير","ملتزم"),"مخالفة"),IF(D9&lt;=$C9,IF(D9&gt;$C9*(1-$B$3),"تحذير","ملتزم"),"مخالفة")))</f>
        <v/>
      </c>
      <c r="I9" s="27">
        <f>IF(E9="","",IF($B9="لا يقل عن",IF(E9&gt;=$C9,IF(E9&lt;$C9*(1+$B$3),"تحذير","ملتزم"),"مخالفة"),IF(E9&lt;=$C9,IF(E9&gt;$C9*(1-$B$3),"تحذير","ملتزم"),"مخالفة")))</f>
        <v/>
      </c>
      <c r="J9" s="27">
        <f>IF(F9="","",IF($B9="لا يقل عن",IF(F9&gt;=$C9,IF(F9&lt;$C9*(1+$B$3),"تحذير","ملتزم"),"مخالفة"),IF(F9&lt;=$C9,IF(F9&gt;$C9*(1-$B$3),"تحذير","ملتزم"),"مخالفة")))</f>
        <v/>
      </c>
      <c r="K9" s="27">
        <f>IF(G9="","",IF($B9="لا يقل عن",IF(G9&gt;=$C9,IF(G9&lt;$C9*(1+$B$3),"تحذير","ملتزم"),"مخالفة"),IF(G9&lt;=$C9,IF(G9&gt;$C9*(1-$B$3),"تحذير","ملتزم"),"مخالفة")))</f>
        <v/>
      </c>
    </row>
    <row r="10">
      <c r="A10" s="20" t="inlineStr">
        <is>
          <t>نسبة التداول</t>
        </is>
      </c>
      <c r="B10" s="24" t="inlineStr">
        <is>
          <t>لا يقل عن</t>
        </is>
      </c>
      <c r="C10" s="25" t="n">
        <v>1.2</v>
      </c>
      <c r="D10" s="26">
        <f>IFERROR('البيانات'!B10/'البيانات'!B11,"")</f>
        <v/>
      </c>
      <c r="E10" s="26">
        <f>IFERROR('البيانات'!C10/'البيانات'!C11,"")</f>
        <v/>
      </c>
      <c r="F10" s="26">
        <f>IFERROR('البيانات'!D10/'البيانات'!D11,"")</f>
        <v/>
      </c>
      <c r="G10" s="26">
        <f>IFERROR('البيانات'!E10/'البيانات'!E11,"")</f>
        <v/>
      </c>
      <c r="H10" s="27">
        <f>IF(D10="","",IF($B10="لا يقل عن",IF(D10&gt;=$C10,IF(D10&lt;$C10*(1+$B$3),"تحذير","ملتزم"),"مخالفة"),IF(D10&lt;=$C10,IF(D10&gt;$C10*(1-$B$3),"تحذير","ملتزم"),"مخالفة")))</f>
        <v/>
      </c>
      <c r="I10" s="27">
        <f>IF(E10="","",IF($B10="لا يقل عن",IF(E10&gt;=$C10,IF(E10&lt;$C10*(1+$B$3),"تحذير","ملتزم"),"مخالفة"),IF(E10&lt;=$C10,IF(E10&gt;$C10*(1-$B$3),"تحذير","ملتزم"),"مخالفة")))</f>
        <v/>
      </c>
      <c r="J10" s="27">
        <f>IF(F10="","",IF($B10="لا يقل عن",IF(F10&gt;=$C10,IF(F10&lt;$C10*(1+$B$3),"تحذير","ملتزم"),"مخالفة"),IF(F10&lt;=$C10,IF(F10&gt;$C10*(1-$B$3),"تحذير","ملتزم"),"مخالفة")))</f>
        <v/>
      </c>
      <c r="K10" s="27">
        <f>IF(G10="","",IF($B10="لا يقل عن",IF(G10&gt;=$C10,IF(G10&lt;$C10*(1+$B$3),"تحذير","ملتزم"),"مخالفة"),IF(G10&lt;=$C10,IF(G10&gt;$C10*(1-$B$3),"تحذير","ملتزم"),"مخالفة")))</f>
        <v/>
      </c>
    </row>
    <row r="12">
      <c r="A12" s="20" t="inlineStr">
        <is>
          <t>عدد المخالفات</t>
        </is>
      </c>
      <c r="H12" s="28">
        <f>COUNTIF(H6:H10,"مخالفة")</f>
        <v/>
      </c>
      <c r="I12" s="28">
        <f>COUNTIF(I6:I10,"مخالفة")</f>
        <v/>
      </c>
      <c r="J12" s="28">
        <f>COUNTIF(J6:J10,"مخالفة")</f>
        <v/>
      </c>
      <c r="K12" s="28">
        <f>COUNTIF(K6:K10,"مخالفة")</f>
        <v/>
      </c>
    </row>
    <row r="13">
      <c r="A13" s="20" t="inlineStr">
        <is>
          <t>عدد التحذيرات</t>
        </is>
      </c>
      <c r="H13" s="28">
        <f>COUNTIF(H6:H10,"تحذير")</f>
        <v/>
      </c>
      <c r="I13" s="28">
        <f>COUNTIF(I6:I10,"تحذير")</f>
        <v/>
      </c>
      <c r="J13" s="28">
        <f>COUNTIF(J6:J10,"تحذير")</f>
        <v/>
      </c>
      <c r="K13" s="28">
        <f>COUNTIF(K6:K10,"تحذير")</f>
        <v/>
      </c>
    </row>
  </sheetData>
  <sheetProtection selectLockedCells="0" selectUnlockedCells="0" sheet="1" objects="0" insertRows="1" insertHyperlinks="1" autoFilter="0" scenarios="0" formatColumns="0" deleteColumns="1" insertColumns="1" pivotTables="1" deleteRows="1" formatCells="0" formatRows="0" sort="0"/>
  <mergeCells count="2">
    <mergeCell ref="A2:K2"/>
    <mergeCell ref="A1:K1"/>
  </mergeCells>
  <conditionalFormatting sqref="H6:K10">
    <cfRule type="cellIs" priority="1" operator="equal" dxfId="0">
      <formula>"مخالفة"</formula>
    </cfRule>
    <cfRule type="cellIs" priority="2" operator="equal" dxfId="1">
      <formula>"تحذير"</formula>
    </cfRule>
    <cfRule type="cellIs" priority="3" operator="equal" dxfId="2">
      <formula>"ملتزم"</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2026-10-29T09:55:57Z</dcterms:created>
  <dcterms:modified xmlns:dcterms="http://purl.org/dc/terms/" xmlns:xsi="http://www.w3.org/2001/XMLSchema-instance" xsi:type="dcterms:W3CDTF">2026-10-29T09:55:57Z</dcterms:modified>
</cp:coreProperties>
</file>