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أصناف" sheetId="3" state="visible" r:id="rId3"/>
    <sheet xmlns:r="http://schemas.openxmlformats.org/officeDocument/2006/relationships" name="الملخص" sheetId="4" state="visible" r:id="rId4"/>
  </sheets>
  <definedNames>
    <definedName name="_xlnm.Print_Area" localSheetId="2">'الأصناف'!$A$1:$I$56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%"/>
    <numFmt numFmtId="165" formatCode="#,##0;[Red]-#,##0"/>
    <numFmt numFmtId="166" formatCode="#,##0.00;[Red]-#,##0.0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000000"/>
      <sz val="11"/>
    </font>
    <font>
      <name val="Arial"/>
      <b val="1"/>
      <color rgb="00FFFFFF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7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/>
      <right/>
      <top style="thin">
        <color rgb="00C9CDD4"/>
      </top>
      <bottom/>
      <diagonal/>
    </border>
    <border>
      <left/>
      <right style="thin">
        <color rgb="00C9CDD4"/>
      </right>
      <top style="thin">
        <color rgb="00C9CDD4"/>
      </top>
      <bottom/>
      <diagonal/>
    </border>
    <border>
      <left/>
      <right style="thin">
        <color rgb="00C9CDD4"/>
      </right>
      <top style="thin">
        <color rgb="00C9CDD4"/>
      </top>
      <bottom style="thin">
        <color rgb="00C9CDD4"/>
      </bottom>
      <diagonal/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0" borderId="2" applyAlignment="1" pivotButton="0" quotePrefix="0" xfId="0">
      <alignment horizontal="right" vertical="center" wrapText="1"/>
    </xf>
    <xf numFmtId="0" fontId="0" fillId="0" borderId="5" pivotButton="0" quotePrefix="0" xfId="0"/>
    <xf numFmtId="164" fontId="10" fillId="4" borderId="2" applyAlignment="1" applyProtection="1" pivotButton="0" quotePrefix="0" xfId="0">
      <alignment horizontal="center" vertical="center"/>
      <protection locked="0" hidden="0"/>
    </xf>
    <xf numFmtId="0" fontId="15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center" vertical="center"/>
      <protection locked="0" hidden="0"/>
    </xf>
    <xf numFmtId="0" fontId="10" fillId="4" borderId="2" applyAlignment="1" applyProtection="1" pivotButton="0" quotePrefix="0" xfId="0">
      <alignment horizontal="right" vertical="center"/>
      <protection locked="0" hidden="0"/>
    </xf>
    <xf numFmtId="165" fontId="10" fillId="4" borderId="2" applyAlignment="1" applyProtection="1" pivotButton="0" quotePrefix="0" xfId="0">
      <alignment horizontal="center" vertical="center"/>
      <protection locked="0" hidden="0"/>
    </xf>
    <xf numFmtId="166" fontId="10" fillId="4" borderId="2" applyAlignment="1" applyProtection="1" pivotButton="0" quotePrefix="0" xfId="0">
      <alignment horizontal="center" vertical="center"/>
      <protection locked="0" hidden="0"/>
    </xf>
    <xf numFmtId="165" fontId="10" fillId="0" borderId="2" applyAlignment="1" pivotButton="0" quotePrefix="0" xfId="0">
      <alignment horizontal="center" vertical="center"/>
    </xf>
    <xf numFmtId="164" fontId="10" fillId="0" borderId="2" applyAlignment="1" pivotButton="0" quotePrefix="0" xfId="0">
      <alignment horizontal="center" vertical="center"/>
    </xf>
    <xf numFmtId="1" fontId="10" fillId="0" borderId="2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0" fontId="16" fillId="5" borderId="6" pivotButton="0" quotePrefix="0" xfId="0"/>
    <xf numFmtId="0" fontId="16" fillId="5" borderId="6" applyAlignment="1" pivotButton="0" quotePrefix="0" xfId="0">
      <alignment horizontal="right" vertical="center" wrapText="1"/>
    </xf>
    <xf numFmtId="165" fontId="16" fillId="5" borderId="6" applyAlignment="1" pivotButton="0" quotePrefix="0" xfId="0">
      <alignment horizontal="center" vertical="center"/>
    </xf>
    <xf numFmtId="164" fontId="16" fillId="5" borderId="6" applyAlignment="1" pivotButton="0" quotePrefix="0" xfId="0">
      <alignment horizontal="center" vertical="center"/>
    </xf>
    <xf numFmtId="0" fontId="14" fillId="0" borderId="2" applyAlignment="1" pivotButton="0" quotePrefix="0" xfId="0">
      <alignment horizontal="center" vertical="center" wrapText="1"/>
    </xf>
    <xf numFmtId="0" fontId="10" fillId="0" borderId="2" applyAlignment="1" pivotButton="0" quotePrefix="0" xfId="0">
      <alignment horizontal="right" vertical="center" wrapText="1"/>
    </xf>
  </cellXfs>
  <cellStyles count="1">
    <cellStyle name="Normal" xfId="0" builtinId="0" hidden="0"/>
  </cellStyles>
  <dxfs count="3">
    <dxf>
      <font>
        <name val="Arial"/>
        <b val="1"/>
        <color rgb="009C0006"/>
      </font>
      <fill>
        <patternFill patternType="solid">
          <fgColor rgb="00F8D7DA"/>
        </patternFill>
      </fill>
    </dxf>
    <dxf>
      <font>
        <name val="Arial"/>
        <b val="1"/>
        <color rgb="007F6000"/>
      </font>
      <fill>
        <patternFill patternType="solid">
          <fgColor rgb="00FFEB9C"/>
        </patternFill>
      </fill>
    </dxf>
    <dxf>
      <font>
        <name val="Arial"/>
        <b val="1"/>
        <color rgb="00274E13"/>
      </font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نسبة القيمة مقابل نسبة الأصناف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'الملخص'!D4</f>
            </strRef>
          </tx>
          <spPr>
            <a:solidFill xmlns:a="http://schemas.openxmlformats.org/drawingml/2006/main">
              <a:srgbClr val="14213D"/>
            </a:solidFill>
            <a:ln xmlns:a="http://schemas.openxmlformats.org/drawingml/2006/main">
              <a:solidFill>
                <a:srgbClr val="14213D"/>
              </a:solidFill>
              <a:prstDash val="solid"/>
            </a:ln>
          </spPr>
          <cat>
            <numRef>
              <f>'الملخص'!$A$5:$A$7</f>
            </numRef>
          </cat>
          <val>
            <numRef>
              <f>'الملخص'!$D$5:$D$7</f>
            </numRef>
          </val>
        </ser>
        <ser>
          <idx val="1"/>
          <order val="1"/>
          <tx>
            <strRef>
              <f>'الملخص'!E4</f>
            </strRef>
          </tx>
          <spPr>
            <a:solidFill xmlns:a="http://schemas.openxmlformats.org/drawingml/2006/main">
              <a:srgbClr val="B08D57"/>
            </a:solidFill>
            <a:ln xmlns:a="http://schemas.openxmlformats.org/drawingml/2006/main">
              <a:solidFill>
                <a:srgbClr val="B08D57"/>
              </a:solidFill>
              <a:prstDash val="solid"/>
            </a:ln>
          </spPr>
          <cat>
            <numRef>
              <f>'الملخص'!$A$5:$A$7</f>
            </numRef>
          </cat>
          <val>
            <numRef>
              <f>'الملخص'!$E$5:$E$7</f>
            </numRef>
          </val>
        </ser>
        <gapWidth val="6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9</row>
      <rowOff>0</rowOff>
    </from>
    <ext cx="540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4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تحليل ABC للمخزون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يرتب أصناف المخزون حسب قيمة استهلاكها السنوي ويقسمها إلى ثلاث فئات: A (قليلة العدد عالية القيمة)، B (متوسطة)، C (كثيرة العدد منخفضة القيمة)، حتى تركز الرقابة والجرد والتفاوض على الأصناف الأهم.</t>
        </is>
      </c>
    </row>
    <row r="6" ht="22" customHeight="1">
      <c r="B6" s="10" t="inlineStr">
        <is>
          <t>خطوات الاستخدام</t>
        </is>
      </c>
    </row>
    <row r="7" ht="18" customHeight="1">
      <c r="A7" s="11" t="inlineStr">
        <is>
          <t>•</t>
        </is>
      </c>
      <c r="B7" s="12" t="inlineStr">
        <is>
          <t>اكتب حدود الفئات أعلى ورقة «الأصناف» (الشائع 80% و95% من القيمة التراكمية).</t>
        </is>
      </c>
    </row>
    <row r="8" ht="34" customHeight="1">
      <c r="A8" s="11" t="inlineStr">
        <is>
          <t>•</t>
        </is>
      </c>
      <c r="B8" s="12" t="inlineStr">
        <is>
          <t>لكل صنف اكتب الكود والاسم والاستهلاك السنوي بالكمية وتكلفة الوحدة؛ يحسب القالب القيمة والترتيب والنسبة التراكمية والفئة دون حاجة لفرز الجدول.</t>
        </is>
      </c>
    </row>
    <row r="9" ht="18" customHeight="1">
      <c r="A9" s="11" t="inlineStr">
        <is>
          <t>•</t>
        </is>
      </c>
      <c r="B9" s="12" t="inlineStr">
        <is>
          <t>ورقة «الملخص» تعرض عدد وقيمة كل فئة ونسبتها، مع سياسة رقابة مقترحة لكل فئة.</t>
        </is>
      </c>
    </row>
    <row r="10" ht="22" customHeight="1">
      <c r="B10" s="10" t="inlineStr">
        <is>
          <t>ملاحظات</t>
        </is>
      </c>
    </row>
    <row r="11" ht="34" customHeight="1">
      <c r="A11" s="11" t="inlineStr">
        <is>
          <t>•</t>
        </is>
      </c>
      <c r="B11" s="12" t="inlineStr">
        <is>
          <t>الصنف الرخيص قد يكون حرجًا للتشغيل (قطعة غيار تُوقف خطًا كاملًا)؛ ارفعه لفئة أعلى يدويًا في سياستك. أعد التحليل كل سنة.</t>
        </is>
      </c>
    </row>
    <row r="13" ht="30" customHeight="1">
      <c r="B13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4">
      <c r="B14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I56"/>
  <sheetViews>
    <sheetView showGridLines="0" rightToLeft="1" workbookViewId="0">
      <pane xSplit="2" ySplit="5" topLeftCell="C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26" customWidth="1" min="2" max="2"/>
    <col width="13" customWidth="1" min="3" max="3"/>
    <col width="12" customWidth="1" min="4" max="4"/>
    <col width="15" customWidth="1" min="5" max="5"/>
    <col width="10" customWidth="1" min="6" max="6"/>
    <col width="9" customWidth="1" min="7" max="7"/>
    <col width="12" customWidth="1" min="8" max="8"/>
    <col width="8" customWidth="1" min="9" max="9"/>
  </cols>
  <sheetData>
    <row r="1" ht="30" customHeight="1">
      <c r="A1" s="15" t="inlineStr">
        <is>
          <t>تصنيف الأصناف حسب قيمة الاستهلاك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</row>
    <row r="2" ht="30" customHeight="1">
      <c r="A2" s="17" t="inlineStr">
        <is>
          <t>الخلايا الصفراء للإدخال. النسبة التراكمية = قيمة الصنف وكل ما هو أعلى منه ÷ الإجمالي.</t>
        </is>
      </c>
    </row>
    <row r="3">
      <c r="A3" s="18" t="inlineStr">
        <is>
          <t>حد الفئة A</t>
        </is>
      </c>
      <c r="B3" s="19" t="n"/>
      <c r="C3" s="20" t="n">
        <v>0.8</v>
      </c>
      <c r="E3" s="18" t="inlineStr">
        <is>
          <t>حد الفئة B</t>
        </is>
      </c>
      <c r="F3" s="19" t="n"/>
      <c r="G3" s="20" t="n">
        <v>0.95</v>
      </c>
    </row>
    <row r="5" ht="36" customHeight="1">
      <c r="A5" s="21" t="inlineStr">
        <is>
          <t>الكود</t>
        </is>
      </c>
      <c r="B5" s="21" t="inlineStr">
        <is>
          <t>الصنف</t>
        </is>
      </c>
      <c r="C5" s="21" t="inlineStr">
        <is>
          <t>الاستهلاك السنوي (كمية)</t>
        </is>
      </c>
      <c r="D5" s="21" t="inlineStr">
        <is>
          <t>تكلفة الوحدة</t>
        </is>
      </c>
      <c r="E5" s="21" t="inlineStr">
        <is>
          <t>قيمة الاستهلاك</t>
        </is>
      </c>
      <c r="F5" s="21" t="inlineStr">
        <is>
          <t>النسبة</t>
        </is>
      </c>
      <c r="G5" s="21" t="inlineStr">
        <is>
          <t>الترتيب</t>
        </is>
      </c>
      <c r="H5" s="21" t="inlineStr">
        <is>
          <t>النسبة التراكمية</t>
        </is>
      </c>
      <c r="I5" s="21" t="inlineStr">
        <is>
          <t>الفئة</t>
        </is>
      </c>
    </row>
    <row r="6">
      <c r="A6" s="22" t="inlineStr">
        <is>
          <t>P-01</t>
        </is>
      </c>
      <c r="B6" s="23" t="inlineStr">
        <is>
          <t>محرك كهربائي 5 حصان</t>
        </is>
      </c>
      <c r="C6" s="24" t="n">
        <v>120</v>
      </c>
      <c r="D6" s="25" t="n">
        <v>8500</v>
      </c>
      <c r="E6" s="26">
        <f>IF(B6="","",N(C6)*N(D6))</f>
        <v/>
      </c>
      <c r="F6" s="27">
        <f>IF(OR(E6="",$E$56=0),"",E6/$E$56)</f>
        <v/>
      </c>
      <c r="G6" s="28">
        <f>IF(E6="","",RANK(E6,$E$6:$E$55))</f>
        <v/>
      </c>
      <c r="H6" s="27">
        <f>IF(OR(E6="",$E$56=0),"",SUMIF($E$6:$E$55,"&gt;="&amp;E6)/$E$56)</f>
        <v/>
      </c>
      <c r="I6" s="29">
        <f>IF(H6="","",IF(H6&lt;=$C$3,"A",IF(H6&lt;=$G$3,"B","C")))</f>
        <v/>
      </c>
    </row>
    <row r="7">
      <c r="A7" s="22" t="inlineStr">
        <is>
          <t>P-02</t>
        </is>
      </c>
      <c r="B7" s="23" t="inlineStr">
        <is>
          <t>لوحة تحكم إلكترونية</t>
        </is>
      </c>
      <c r="C7" s="24" t="n">
        <v>200</v>
      </c>
      <c r="D7" s="25" t="n">
        <v>4200</v>
      </c>
      <c r="E7" s="26">
        <f>IF(B7="","",N(C7)*N(D7))</f>
        <v/>
      </c>
      <c r="F7" s="27">
        <f>IF(OR(E7="",$E$56=0),"",E7/$E$56)</f>
        <v/>
      </c>
      <c r="G7" s="28">
        <f>IF(E7="","",RANK(E7,$E$6:$E$55))</f>
        <v/>
      </c>
      <c r="H7" s="27">
        <f>IF(OR(E7="",$E$56=0),"",SUMIF($E$6:$E$55,"&gt;="&amp;E7)/$E$56)</f>
        <v/>
      </c>
      <c r="I7" s="29">
        <f>IF(H7="","",IF(H7&lt;=$C$3,"A",IF(H7&lt;=$G$3,"B","C")))</f>
        <v/>
      </c>
    </row>
    <row r="8">
      <c r="A8" s="22" t="inlineStr">
        <is>
          <t>P-03</t>
        </is>
      </c>
      <c r="B8" s="23" t="inlineStr">
        <is>
          <t>كابلات نحاس</t>
        </is>
      </c>
      <c r="C8" s="24" t="n">
        <v>5400</v>
      </c>
      <c r="D8" s="25" t="n">
        <v>120</v>
      </c>
      <c r="E8" s="26">
        <f>IF(B8="","",N(C8)*N(D8))</f>
        <v/>
      </c>
      <c r="F8" s="27">
        <f>IF(OR(E8="",$E$56=0),"",E8/$E$56)</f>
        <v/>
      </c>
      <c r="G8" s="28">
        <f>IF(E8="","",RANK(E8,$E$6:$E$55))</f>
        <v/>
      </c>
      <c r="H8" s="27">
        <f>IF(OR(E8="",$E$56=0),"",SUMIF($E$6:$E$55,"&gt;="&amp;E8)/$E$56)</f>
        <v/>
      </c>
      <c r="I8" s="29">
        <f>IF(H8="","",IF(H8&lt;=$C$3,"A",IF(H8&lt;=$G$3,"B","C")))</f>
        <v/>
      </c>
    </row>
    <row r="9">
      <c r="A9" s="22" t="inlineStr">
        <is>
          <t>P-04</t>
        </is>
      </c>
      <c r="B9" s="23" t="inlineStr">
        <is>
          <t>رولمان بلي</t>
        </is>
      </c>
      <c r="C9" s="24" t="n">
        <v>1800</v>
      </c>
      <c r="D9" s="25" t="n">
        <v>210</v>
      </c>
      <c r="E9" s="26">
        <f>IF(B9="","",N(C9)*N(D9))</f>
        <v/>
      </c>
      <c r="F9" s="27">
        <f>IF(OR(E9="",$E$56=0),"",E9/$E$56)</f>
        <v/>
      </c>
      <c r="G9" s="28">
        <f>IF(E9="","",RANK(E9,$E$6:$E$55))</f>
        <v/>
      </c>
      <c r="H9" s="27">
        <f>IF(OR(E9="",$E$56=0),"",SUMIF($E$6:$E$55,"&gt;="&amp;E9)/$E$56)</f>
        <v/>
      </c>
      <c r="I9" s="29">
        <f>IF(H9="","",IF(H9&lt;=$C$3,"A",IF(H9&lt;=$G$3,"B","C")))</f>
        <v/>
      </c>
    </row>
    <row r="10">
      <c r="A10" s="22" t="inlineStr">
        <is>
          <t>P-05</t>
        </is>
      </c>
      <c r="B10" s="23" t="inlineStr">
        <is>
          <t>زيت هيدروليك</t>
        </is>
      </c>
      <c r="C10" s="24" t="n">
        <v>900</v>
      </c>
      <c r="D10" s="25" t="n">
        <v>380</v>
      </c>
      <c r="E10" s="26">
        <f>IF(B10="","",N(C10)*N(D10))</f>
        <v/>
      </c>
      <c r="F10" s="27">
        <f>IF(OR(E10="",$E$56=0),"",E10/$E$56)</f>
        <v/>
      </c>
      <c r="G10" s="28">
        <f>IF(E10="","",RANK(E10,$E$6:$E$55))</f>
        <v/>
      </c>
      <c r="H10" s="27">
        <f>IF(OR(E10="",$E$56=0),"",SUMIF($E$6:$E$55,"&gt;="&amp;E10)/$E$56)</f>
        <v/>
      </c>
      <c r="I10" s="29">
        <f>IF(H10="","",IF(H10&lt;=$C$3,"A",IF(H10&lt;=$G$3,"B","C")))</f>
        <v/>
      </c>
    </row>
    <row r="11">
      <c r="A11" s="22" t="inlineStr">
        <is>
          <t>P-06</t>
        </is>
      </c>
      <c r="B11" s="23" t="inlineStr">
        <is>
          <t>فلاتر هواء</t>
        </is>
      </c>
      <c r="C11" s="24" t="n">
        <v>1500</v>
      </c>
      <c r="D11" s="25" t="n">
        <v>95</v>
      </c>
      <c r="E11" s="26">
        <f>IF(B11="","",N(C11)*N(D11))</f>
        <v/>
      </c>
      <c r="F11" s="27">
        <f>IF(OR(E11="",$E$56=0),"",E11/$E$56)</f>
        <v/>
      </c>
      <c r="G11" s="28">
        <f>IF(E11="","",RANK(E11,$E$6:$E$55))</f>
        <v/>
      </c>
      <c r="H11" s="27">
        <f>IF(OR(E11="",$E$56=0),"",SUMIF($E$6:$E$55,"&gt;="&amp;E11)/$E$56)</f>
        <v/>
      </c>
      <c r="I11" s="29">
        <f>IF(H11="","",IF(H11&lt;=$C$3,"A",IF(H11&lt;=$G$3,"B","C")))</f>
        <v/>
      </c>
    </row>
    <row r="12">
      <c r="A12" s="22" t="inlineStr">
        <is>
          <t>P-07</t>
        </is>
      </c>
      <c r="B12" s="23" t="inlineStr">
        <is>
          <t>سيور نقل حركة</t>
        </is>
      </c>
      <c r="C12" s="24" t="n">
        <v>640</v>
      </c>
      <c r="D12" s="25" t="n">
        <v>260</v>
      </c>
      <c r="E12" s="26">
        <f>IF(B12="","",N(C12)*N(D12))</f>
        <v/>
      </c>
      <c r="F12" s="27">
        <f>IF(OR(E12="",$E$56=0),"",E12/$E$56)</f>
        <v/>
      </c>
      <c r="G12" s="28">
        <f>IF(E12="","",RANK(E12,$E$6:$E$55))</f>
        <v/>
      </c>
      <c r="H12" s="27">
        <f>IF(OR(E12="",$E$56=0),"",SUMIF($E$6:$E$55,"&gt;="&amp;E12)/$E$56)</f>
        <v/>
      </c>
      <c r="I12" s="29">
        <f>IF(H12="","",IF(H12&lt;=$C$3,"A",IF(H12&lt;=$G$3,"B","C")))</f>
        <v/>
      </c>
    </row>
    <row r="13">
      <c r="A13" s="22" t="inlineStr">
        <is>
          <t>P-08</t>
        </is>
      </c>
      <c r="B13" s="23" t="inlineStr">
        <is>
          <t>مسامير وصواميل</t>
        </is>
      </c>
      <c r="C13" s="24" t="n">
        <v>24000</v>
      </c>
      <c r="D13" s="25" t="n">
        <v>3</v>
      </c>
      <c r="E13" s="26">
        <f>IF(B13="","",N(C13)*N(D13))</f>
        <v/>
      </c>
      <c r="F13" s="27">
        <f>IF(OR(E13="",$E$56=0),"",E13/$E$56)</f>
        <v/>
      </c>
      <c r="G13" s="28">
        <f>IF(E13="","",RANK(E13,$E$6:$E$55))</f>
        <v/>
      </c>
      <c r="H13" s="27">
        <f>IF(OR(E13="",$E$56=0),"",SUMIF($E$6:$E$55,"&gt;="&amp;E13)/$E$56)</f>
        <v/>
      </c>
      <c r="I13" s="29">
        <f>IF(H13="","",IF(H13&lt;=$C$3,"A",IF(H13&lt;=$G$3,"B","C")))</f>
        <v/>
      </c>
    </row>
    <row r="14">
      <c r="A14" s="22" t="inlineStr">
        <is>
          <t>P-09</t>
        </is>
      </c>
      <c r="B14" s="23" t="inlineStr">
        <is>
          <t>حساسات حرارة</t>
        </is>
      </c>
      <c r="C14" s="24" t="n">
        <v>300</v>
      </c>
      <c r="D14" s="25" t="n">
        <v>950</v>
      </c>
      <c r="E14" s="26">
        <f>IF(B14="","",N(C14)*N(D14))</f>
        <v/>
      </c>
      <c r="F14" s="27">
        <f>IF(OR(E14="",$E$56=0),"",E14/$E$56)</f>
        <v/>
      </c>
      <c r="G14" s="28">
        <f>IF(E14="","",RANK(E14,$E$6:$E$55))</f>
        <v/>
      </c>
      <c r="H14" s="27">
        <f>IF(OR(E14="",$E$56=0),"",SUMIF($E$6:$E$55,"&gt;="&amp;E14)/$E$56)</f>
        <v/>
      </c>
      <c r="I14" s="29">
        <f>IF(H14="","",IF(H14&lt;=$C$3,"A",IF(H14&lt;=$G$3,"B","C")))</f>
        <v/>
      </c>
    </row>
    <row r="15">
      <c r="A15" s="22" t="inlineStr">
        <is>
          <t>P-10</t>
        </is>
      </c>
      <c r="B15" s="23" t="inlineStr">
        <is>
          <t>طلمبة مياه</t>
        </is>
      </c>
      <c r="C15" s="24" t="n">
        <v>60</v>
      </c>
      <c r="D15" s="25" t="n">
        <v>6800</v>
      </c>
      <c r="E15" s="26">
        <f>IF(B15="","",N(C15)*N(D15))</f>
        <v/>
      </c>
      <c r="F15" s="27">
        <f>IF(OR(E15="",$E$56=0),"",E15/$E$56)</f>
        <v/>
      </c>
      <c r="G15" s="28">
        <f>IF(E15="","",RANK(E15,$E$6:$E$55))</f>
        <v/>
      </c>
      <c r="H15" s="27">
        <f>IF(OR(E15="",$E$56=0),"",SUMIF($E$6:$E$55,"&gt;="&amp;E15)/$E$56)</f>
        <v/>
      </c>
      <c r="I15" s="29">
        <f>IF(H15="","",IF(H15&lt;=$C$3,"A",IF(H15&lt;=$G$3,"B","C")))</f>
        <v/>
      </c>
    </row>
    <row r="16">
      <c r="A16" s="22" t="inlineStr">
        <is>
          <t>P-11</t>
        </is>
      </c>
      <c r="B16" s="23" t="inlineStr">
        <is>
          <t>جوانات مطاط</t>
        </is>
      </c>
      <c r="C16" s="24" t="n">
        <v>5000</v>
      </c>
      <c r="D16" s="25" t="n">
        <v>12</v>
      </c>
      <c r="E16" s="26">
        <f>IF(B16="","",N(C16)*N(D16))</f>
        <v/>
      </c>
      <c r="F16" s="27">
        <f>IF(OR(E16="",$E$56=0),"",E16/$E$56)</f>
        <v/>
      </c>
      <c r="G16" s="28">
        <f>IF(E16="","",RANK(E16,$E$6:$E$55))</f>
        <v/>
      </c>
      <c r="H16" s="27">
        <f>IF(OR(E16="",$E$56=0),"",SUMIF($E$6:$E$55,"&gt;="&amp;E16)/$E$56)</f>
        <v/>
      </c>
      <c r="I16" s="29">
        <f>IF(H16="","",IF(H16&lt;=$C$3,"A",IF(H16&lt;=$G$3,"B","C")))</f>
        <v/>
      </c>
    </row>
    <row r="17">
      <c r="A17" s="22" t="inlineStr">
        <is>
          <t>P-12</t>
        </is>
      </c>
      <c r="B17" s="23" t="inlineStr">
        <is>
          <t>شحم تزييت</t>
        </is>
      </c>
      <c r="C17" s="24" t="n">
        <v>700</v>
      </c>
      <c r="D17" s="25" t="n">
        <v>85</v>
      </c>
      <c r="E17" s="26">
        <f>IF(B17="","",N(C17)*N(D17))</f>
        <v/>
      </c>
      <c r="F17" s="27">
        <f>IF(OR(E17="",$E$56=0),"",E17/$E$56)</f>
        <v/>
      </c>
      <c r="G17" s="28">
        <f>IF(E17="","",RANK(E17,$E$6:$E$55))</f>
        <v/>
      </c>
      <c r="H17" s="27">
        <f>IF(OR(E17="",$E$56=0),"",SUMIF($E$6:$E$55,"&gt;="&amp;E17)/$E$56)</f>
        <v/>
      </c>
      <c r="I17" s="29">
        <f>IF(H17="","",IF(H17&lt;=$C$3,"A",IF(H17&lt;=$G$3,"B","C")))</f>
        <v/>
      </c>
    </row>
    <row r="18">
      <c r="A18" s="22" t="inlineStr">
        <is>
          <t>P-13</t>
        </is>
      </c>
      <c r="B18" s="23" t="inlineStr">
        <is>
          <t>مفاتيح كهرباء</t>
        </is>
      </c>
      <c r="C18" s="24" t="n">
        <v>1100</v>
      </c>
      <c r="D18" s="25" t="n">
        <v>45</v>
      </c>
      <c r="E18" s="26">
        <f>IF(B18="","",N(C18)*N(D18))</f>
        <v/>
      </c>
      <c r="F18" s="27">
        <f>IF(OR(E18="",$E$56=0),"",E18/$E$56)</f>
        <v/>
      </c>
      <c r="G18" s="28">
        <f>IF(E18="","",RANK(E18,$E$6:$E$55))</f>
        <v/>
      </c>
      <c r="H18" s="27">
        <f>IF(OR(E18="",$E$56=0),"",SUMIF($E$6:$E$55,"&gt;="&amp;E18)/$E$56)</f>
        <v/>
      </c>
      <c r="I18" s="29">
        <f>IF(H18="","",IF(H18&lt;=$C$3,"A",IF(H18&lt;=$G$3,"B","C")))</f>
        <v/>
      </c>
    </row>
    <row r="19">
      <c r="A19" s="22" t="inlineStr">
        <is>
          <t>P-14</t>
        </is>
      </c>
      <c r="B19" s="23" t="inlineStr">
        <is>
          <t>خراطيم ضغط عالٍ</t>
        </is>
      </c>
      <c r="C19" s="24" t="n">
        <v>450</v>
      </c>
      <c r="D19" s="25" t="n">
        <v>320</v>
      </c>
      <c r="E19" s="26">
        <f>IF(B19="","",N(C19)*N(D19))</f>
        <v/>
      </c>
      <c r="F19" s="27">
        <f>IF(OR(E19="",$E$56=0),"",E19/$E$56)</f>
        <v/>
      </c>
      <c r="G19" s="28">
        <f>IF(E19="","",RANK(E19,$E$6:$E$55))</f>
        <v/>
      </c>
      <c r="H19" s="27">
        <f>IF(OR(E19="",$E$56=0),"",SUMIF($E$6:$E$55,"&gt;="&amp;E19)/$E$56)</f>
        <v/>
      </c>
      <c r="I19" s="29">
        <f>IF(H19="","",IF(H19&lt;=$C$3,"A",IF(H19&lt;=$G$3,"B","C")))</f>
        <v/>
      </c>
    </row>
    <row r="20">
      <c r="A20" s="22" t="inlineStr">
        <is>
          <t>P-15</t>
        </is>
      </c>
      <c r="B20" s="23" t="inlineStr">
        <is>
          <t>لمبات إنارة صناعية</t>
        </is>
      </c>
      <c r="C20" s="24" t="n">
        <v>800</v>
      </c>
      <c r="D20" s="25" t="n">
        <v>140</v>
      </c>
      <c r="E20" s="26">
        <f>IF(B20="","",N(C20)*N(D20))</f>
        <v/>
      </c>
      <c r="F20" s="27">
        <f>IF(OR(E20="",$E$56=0),"",E20/$E$56)</f>
        <v/>
      </c>
      <c r="G20" s="28">
        <f>IF(E20="","",RANK(E20,$E$6:$E$55))</f>
        <v/>
      </c>
      <c r="H20" s="27">
        <f>IF(OR(E20="",$E$56=0),"",SUMIF($E$6:$E$55,"&gt;="&amp;E20)/$E$56)</f>
        <v/>
      </c>
      <c r="I20" s="29">
        <f>IF(H20="","",IF(H20&lt;=$C$3,"A",IF(H20&lt;=$G$3,"B","C")))</f>
        <v/>
      </c>
    </row>
    <row r="21">
      <c r="A21" s="22" t="inlineStr">
        <is>
          <t>P-16</t>
        </is>
      </c>
      <c r="B21" s="23" t="inlineStr">
        <is>
          <t>قواطع كهربائية</t>
        </is>
      </c>
      <c r="C21" s="24" t="n">
        <v>650</v>
      </c>
      <c r="D21" s="25" t="n">
        <v>410</v>
      </c>
      <c r="E21" s="26">
        <f>IF(B21="","",N(C21)*N(D21))</f>
        <v/>
      </c>
      <c r="F21" s="27">
        <f>IF(OR(E21="",$E$56=0),"",E21/$E$56)</f>
        <v/>
      </c>
      <c r="G21" s="28">
        <f>IF(E21="","",RANK(E21,$E$6:$E$55))</f>
        <v/>
      </c>
      <c r="H21" s="27">
        <f>IF(OR(E21="",$E$56=0),"",SUMIF($E$6:$E$55,"&gt;="&amp;E21)/$E$56)</f>
        <v/>
      </c>
      <c r="I21" s="29">
        <f>IF(H21="","",IF(H21&lt;=$C$3,"A",IF(H21&lt;=$G$3,"B","C")))</f>
        <v/>
      </c>
    </row>
    <row r="22">
      <c r="A22" s="22" t="inlineStr">
        <is>
          <t>P-17</t>
        </is>
      </c>
      <c r="B22" s="23" t="inlineStr">
        <is>
          <t>دهانات مقاومة للصدأ</t>
        </is>
      </c>
      <c r="C22" s="24" t="n">
        <v>380</v>
      </c>
      <c r="D22" s="25" t="n">
        <v>260</v>
      </c>
      <c r="E22" s="26">
        <f>IF(B22="","",N(C22)*N(D22))</f>
        <v/>
      </c>
      <c r="F22" s="27">
        <f>IF(OR(E22="",$E$56=0),"",E22/$E$56)</f>
        <v/>
      </c>
      <c r="G22" s="28">
        <f>IF(E22="","",RANK(E22,$E$6:$E$55))</f>
        <v/>
      </c>
      <c r="H22" s="27">
        <f>IF(OR(E22="",$E$56=0),"",SUMIF($E$6:$E$55,"&gt;="&amp;E22)/$E$56)</f>
        <v/>
      </c>
      <c r="I22" s="29">
        <f>IF(H22="","",IF(H22&lt;=$C$3,"A",IF(H22&lt;=$G$3,"B","C")))</f>
        <v/>
      </c>
    </row>
    <row r="23">
      <c r="A23" s="22" t="inlineStr">
        <is>
          <t>P-18</t>
        </is>
      </c>
      <c r="B23" s="23" t="inlineStr">
        <is>
          <t>أدوات قياس</t>
        </is>
      </c>
      <c r="C23" s="24" t="n">
        <v>40</v>
      </c>
      <c r="D23" s="25" t="n">
        <v>1900</v>
      </c>
      <c r="E23" s="26">
        <f>IF(B23="","",N(C23)*N(D23))</f>
        <v/>
      </c>
      <c r="F23" s="27">
        <f>IF(OR(E23="",$E$56=0),"",E23/$E$56)</f>
        <v/>
      </c>
      <c r="G23" s="28">
        <f>IF(E23="","",RANK(E23,$E$6:$E$55))</f>
        <v/>
      </c>
      <c r="H23" s="27">
        <f>IF(OR(E23="",$E$56=0),"",SUMIF($E$6:$E$55,"&gt;="&amp;E23)/$E$56)</f>
        <v/>
      </c>
      <c r="I23" s="29">
        <f>IF(H23="","",IF(H23&lt;=$C$3,"A",IF(H23&lt;=$G$3,"B","C")))</f>
        <v/>
      </c>
    </row>
    <row r="24">
      <c r="A24" s="22" t="inlineStr">
        <is>
          <t>P-19</t>
        </is>
      </c>
      <c r="B24" s="23" t="inlineStr">
        <is>
          <t>شرائط عازلة</t>
        </is>
      </c>
      <c r="C24" s="24" t="n">
        <v>2600</v>
      </c>
      <c r="D24" s="25" t="n">
        <v>9</v>
      </c>
      <c r="E24" s="26">
        <f>IF(B24="","",N(C24)*N(D24))</f>
        <v/>
      </c>
      <c r="F24" s="27">
        <f>IF(OR(E24="",$E$56=0),"",E24/$E$56)</f>
        <v/>
      </c>
      <c r="G24" s="28">
        <f>IF(E24="","",RANK(E24,$E$6:$E$55))</f>
        <v/>
      </c>
      <c r="H24" s="27">
        <f>IF(OR(E24="",$E$56=0),"",SUMIF($E$6:$E$55,"&gt;="&amp;E24)/$E$56)</f>
        <v/>
      </c>
      <c r="I24" s="29">
        <f>IF(H24="","",IF(H24&lt;=$C$3,"A",IF(H24&lt;=$G$3,"B","C")))</f>
        <v/>
      </c>
    </row>
    <row r="25">
      <c r="A25" s="22" t="inlineStr">
        <is>
          <t>P-20</t>
        </is>
      </c>
      <c r="B25" s="23" t="inlineStr">
        <is>
          <t>صمامات تحكم</t>
        </is>
      </c>
      <c r="C25" s="24" t="n">
        <v>150</v>
      </c>
      <c r="D25" s="25" t="n">
        <v>2400</v>
      </c>
      <c r="E25" s="26">
        <f>IF(B25="","",N(C25)*N(D25))</f>
        <v/>
      </c>
      <c r="F25" s="27">
        <f>IF(OR(E25="",$E$56=0),"",E25/$E$56)</f>
        <v/>
      </c>
      <c r="G25" s="28">
        <f>IF(E25="","",RANK(E25,$E$6:$E$55))</f>
        <v/>
      </c>
      <c r="H25" s="27">
        <f>IF(OR(E25="",$E$56=0),"",SUMIF($E$6:$E$55,"&gt;="&amp;E25)/$E$56)</f>
        <v/>
      </c>
      <c r="I25" s="29">
        <f>IF(H25="","",IF(H25&lt;=$C$3,"A",IF(H25&lt;=$G$3,"B","C")))</f>
        <v/>
      </c>
    </row>
    <row r="26">
      <c r="A26" s="22" t="n"/>
      <c r="B26" s="23" t="n"/>
      <c r="C26" s="24" t="n"/>
      <c r="D26" s="25" t="n"/>
      <c r="E26" s="26">
        <f>IF(B26="","",N(C26)*N(D26))</f>
        <v/>
      </c>
      <c r="F26" s="27">
        <f>IF(OR(E26="",$E$56=0),"",E26/$E$56)</f>
        <v/>
      </c>
      <c r="G26" s="28">
        <f>IF(E26="","",RANK(E26,$E$6:$E$55))</f>
        <v/>
      </c>
      <c r="H26" s="27">
        <f>IF(OR(E26="",$E$56=0),"",SUMIF($E$6:$E$55,"&gt;="&amp;E26)/$E$56)</f>
        <v/>
      </c>
      <c r="I26" s="29">
        <f>IF(H26="","",IF(H26&lt;=$C$3,"A",IF(H26&lt;=$G$3,"B","C")))</f>
        <v/>
      </c>
    </row>
    <row r="27">
      <c r="A27" s="22" t="n"/>
      <c r="B27" s="23" t="n"/>
      <c r="C27" s="24" t="n"/>
      <c r="D27" s="25" t="n"/>
      <c r="E27" s="26">
        <f>IF(B27="","",N(C27)*N(D27))</f>
        <v/>
      </c>
      <c r="F27" s="27">
        <f>IF(OR(E27="",$E$56=0),"",E27/$E$56)</f>
        <v/>
      </c>
      <c r="G27" s="28">
        <f>IF(E27="","",RANK(E27,$E$6:$E$55))</f>
        <v/>
      </c>
      <c r="H27" s="27">
        <f>IF(OR(E27="",$E$56=0),"",SUMIF($E$6:$E$55,"&gt;="&amp;E27)/$E$56)</f>
        <v/>
      </c>
      <c r="I27" s="29">
        <f>IF(H27="","",IF(H27&lt;=$C$3,"A",IF(H27&lt;=$G$3,"B","C")))</f>
        <v/>
      </c>
    </row>
    <row r="28">
      <c r="A28" s="22" t="n"/>
      <c r="B28" s="23" t="n"/>
      <c r="C28" s="24" t="n"/>
      <c r="D28" s="25" t="n"/>
      <c r="E28" s="26">
        <f>IF(B28="","",N(C28)*N(D28))</f>
        <v/>
      </c>
      <c r="F28" s="27">
        <f>IF(OR(E28="",$E$56=0),"",E28/$E$56)</f>
        <v/>
      </c>
      <c r="G28" s="28">
        <f>IF(E28="","",RANK(E28,$E$6:$E$55))</f>
        <v/>
      </c>
      <c r="H28" s="27">
        <f>IF(OR(E28="",$E$56=0),"",SUMIF($E$6:$E$55,"&gt;="&amp;E28)/$E$56)</f>
        <v/>
      </c>
      <c r="I28" s="29">
        <f>IF(H28="","",IF(H28&lt;=$C$3,"A",IF(H28&lt;=$G$3,"B","C")))</f>
        <v/>
      </c>
    </row>
    <row r="29">
      <c r="A29" s="22" t="n"/>
      <c r="B29" s="23" t="n"/>
      <c r="C29" s="24" t="n"/>
      <c r="D29" s="25" t="n"/>
      <c r="E29" s="26">
        <f>IF(B29="","",N(C29)*N(D29))</f>
        <v/>
      </c>
      <c r="F29" s="27">
        <f>IF(OR(E29="",$E$56=0),"",E29/$E$56)</f>
        <v/>
      </c>
      <c r="G29" s="28">
        <f>IF(E29="","",RANK(E29,$E$6:$E$55))</f>
        <v/>
      </c>
      <c r="H29" s="27">
        <f>IF(OR(E29="",$E$56=0),"",SUMIF($E$6:$E$55,"&gt;="&amp;E29)/$E$56)</f>
        <v/>
      </c>
      <c r="I29" s="29">
        <f>IF(H29="","",IF(H29&lt;=$C$3,"A",IF(H29&lt;=$G$3,"B","C")))</f>
        <v/>
      </c>
    </row>
    <row r="30">
      <c r="A30" s="22" t="n"/>
      <c r="B30" s="23" t="n"/>
      <c r="C30" s="24" t="n"/>
      <c r="D30" s="25" t="n"/>
      <c r="E30" s="26">
        <f>IF(B30="","",N(C30)*N(D30))</f>
        <v/>
      </c>
      <c r="F30" s="27">
        <f>IF(OR(E30="",$E$56=0),"",E30/$E$56)</f>
        <v/>
      </c>
      <c r="G30" s="28">
        <f>IF(E30="","",RANK(E30,$E$6:$E$55))</f>
        <v/>
      </c>
      <c r="H30" s="27">
        <f>IF(OR(E30="",$E$56=0),"",SUMIF($E$6:$E$55,"&gt;="&amp;E30)/$E$56)</f>
        <v/>
      </c>
      <c r="I30" s="29">
        <f>IF(H30="","",IF(H30&lt;=$C$3,"A",IF(H30&lt;=$G$3,"B","C")))</f>
        <v/>
      </c>
    </row>
    <row r="31">
      <c r="A31" s="22" t="n"/>
      <c r="B31" s="23" t="n"/>
      <c r="C31" s="24" t="n"/>
      <c r="D31" s="25" t="n"/>
      <c r="E31" s="26">
        <f>IF(B31="","",N(C31)*N(D31))</f>
        <v/>
      </c>
      <c r="F31" s="27">
        <f>IF(OR(E31="",$E$56=0),"",E31/$E$56)</f>
        <v/>
      </c>
      <c r="G31" s="28">
        <f>IF(E31="","",RANK(E31,$E$6:$E$55))</f>
        <v/>
      </c>
      <c r="H31" s="27">
        <f>IF(OR(E31="",$E$56=0),"",SUMIF($E$6:$E$55,"&gt;="&amp;E31)/$E$56)</f>
        <v/>
      </c>
      <c r="I31" s="29">
        <f>IF(H31="","",IF(H31&lt;=$C$3,"A",IF(H31&lt;=$G$3,"B","C")))</f>
        <v/>
      </c>
    </row>
    <row r="32">
      <c r="A32" s="22" t="n"/>
      <c r="B32" s="23" t="n"/>
      <c r="C32" s="24" t="n"/>
      <c r="D32" s="25" t="n"/>
      <c r="E32" s="26">
        <f>IF(B32="","",N(C32)*N(D32))</f>
        <v/>
      </c>
      <c r="F32" s="27">
        <f>IF(OR(E32="",$E$56=0),"",E32/$E$56)</f>
        <v/>
      </c>
      <c r="G32" s="28">
        <f>IF(E32="","",RANK(E32,$E$6:$E$55))</f>
        <v/>
      </c>
      <c r="H32" s="27">
        <f>IF(OR(E32="",$E$56=0),"",SUMIF($E$6:$E$55,"&gt;="&amp;E32)/$E$56)</f>
        <v/>
      </c>
      <c r="I32" s="29">
        <f>IF(H32="","",IF(H32&lt;=$C$3,"A",IF(H32&lt;=$G$3,"B","C")))</f>
        <v/>
      </c>
    </row>
    <row r="33">
      <c r="A33" s="22" t="n"/>
      <c r="B33" s="23" t="n"/>
      <c r="C33" s="24" t="n"/>
      <c r="D33" s="25" t="n"/>
      <c r="E33" s="26">
        <f>IF(B33="","",N(C33)*N(D33))</f>
        <v/>
      </c>
      <c r="F33" s="27">
        <f>IF(OR(E33="",$E$56=0),"",E33/$E$56)</f>
        <v/>
      </c>
      <c r="G33" s="28">
        <f>IF(E33="","",RANK(E33,$E$6:$E$55))</f>
        <v/>
      </c>
      <c r="H33" s="27">
        <f>IF(OR(E33="",$E$56=0),"",SUMIF($E$6:$E$55,"&gt;="&amp;E33)/$E$56)</f>
        <v/>
      </c>
      <c r="I33" s="29">
        <f>IF(H33="","",IF(H33&lt;=$C$3,"A",IF(H33&lt;=$G$3,"B","C")))</f>
        <v/>
      </c>
    </row>
    <row r="34">
      <c r="A34" s="22" t="n"/>
      <c r="B34" s="23" t="n"/>
      <c r="C34" s="24" t="n"/>
      <c r="D34" s="25" t="n"/>
      <c r="E34" s="26">
        <f>IF(B34="","",N(C34)*N(D34))</f>
        <v/>
      </c>
      <c r="F34" s="27">
        <f>IF(OR(E34="",$E$56=0),"",E34/$E$56)</f>
        <v/>
      </c>
      <c r="G34" s="28">
        <f>IF(E34="","",RANK(E34,$E$6:$E$55))</f>
        <v/>
      </c>
      <c r="H34" s="27">
        <f>IF(OR(E34="",$E$56=0),"",SUMIF($E$6:$E$55,"&gt;="&amp;E34)/$E$56)</f>
        <v/>
      </c>
      <c r="I34" s="29">
        <f>IF(H34="","",IF(H34&lt;=$C$3,"A",IF(H34&lt;=$G$3,"B","C")))</f>
        <v/>
      </c>
    </row>
    <row r="35">
      <c r="A35" s="22" t="n"/>
      <c r="B35" s="23" t="n"/>
      <c r="C35" s="24" t="n"/>
      <c r="D35" s="25" t="n"/>
      <c r="E35" s="26">
        <f>IF(B35="","",N(C35)*N(D35))</f>
        <v/>
      </c>
      <c r="F35" s="27">
        <f>IF(OR(E35="",$E$56=0),"",E35/$E$56)</f>
        <v/>
      </c>
      <c r="G35" s="28">
        <f>IF(E35="","",RANK(E35,$E$6:$E$55))</f>
        <v/>
      </c>
      <c r="H35" s="27">
        <f>IF(OR(E35="",$E$56=0),"",SUMIF($E$6:$E$55,"&gt;="&amp;E35)/$E$56)</f>
        <v/>
      </c>
      <c r="I35" s="29">
        <f>IF(H35="","",IF(H35&lt;=$C$3,"A",IF(H35&lt;=$G$3,"B","C")))</f>
        <v/>
      </c>
    </row>
    <row r="36">
      <c r="A36" s="22" t="n"/>
      <c r="B36" s="23" t="n"/>
      <c r="C36" s="24" t="n"/>
      <c r="D36" s="25" t="n"/>
      <c r="E36" s="26">
        <f>IF(B36="","",N(C36)*N(D36))</f>
        <v/>
      </c>
      <c r="F36" s="27">
        <f>IF(OR(E36="",$E$56=0),"",E36/$E$56)</f>
        <v/>
      </c>
      <c r="G36" s="28">
        <f>IF(E36="","",RANK(E36,$E$6:$E$55))</f>
        <v/>
      </c>
      <c r="H36" s="27">
        <f>IF(OR(E36="",$E$56=0),"",SUMIF($E$6:$E$55,"&gt;="&amp;E36)/$E$56)</f>
        <v/>
      </c>
      <c r="I36" s="29">
        <f>IF(H36="","",IF(H36&lt;=$C$3,"A",IF(H36&lt;=$G$3,"B","C")))</f>
        <v/>
      </c>
    </row>
    <row r="37">
      <c r="A37" s="22" t="n"/>
      <c r="B37" s="23" t="n"/>
      <c r="C37" s="24" t="n"/>
      <c r="D37" s="25" t="n"/>
      <c r="E37" s="26">
        <f>IF(B37="","",N(C37)*N(D37))</f>
        <v/>
      </c>
      <c r="F37" s="27">
        <f>IF(OR(E37="",$E$56=0),"",E37/$E$56)</f>
        <v/>
      </c>
      <c r="G37" s="28">
        <f>IF(E37="","",RANK(E37,$E$6:$E$55))</f>
        <v/>
      </c>
      <c r="H37" s="27">
        <f>IF(OR(E37="",$E$56=0),"",SUMIF($E$6:$E$55,"&gt;="&amp;E37)/$E$56)</f>
        <v/>
      </c>
      <c r="I37" s="29">
        <f>IF(H37="","",IF(H37&lt;=$C$3,"A",IF(H37&lt;=$G$3,"B","C")))</f>
        <v/>
      </c>
    </row>
    <row r="38">
      <c r="A38" s="22" t="n"/>
      <c r="B38" s="23" t="n"/>
      <c r="C38" s="24" t="n"/>
      <c r="D38" s="25" t="n"/>
      <c r="E38" s="26">
        <f>IF(B38="","",N(C38)*N(D38))</f>
        <v/>
      </c>
      <c r="F38" s="27">
        <f>IF(OR(E38="",$E$56=0),"",E38/$E$56)</f>
        <v/>
      </c>
      <c r="G38" s="28">
        <f>IF(E38="","",RANK(E38,$E$6:$E$55))</f>
        <v/>
      </c>
      <c r="H38" s="27">
        <f>IF(OR(E38="",$E$56=0),"",SUMIF($E$6:$E$55,"&gt;="&amp;E38)/$E$56)</f>
        <v/>
      </c>
      <c r="I38" s="29">
        <f>IF(H38="","",IF(H38&lt;=$C$3,"A",IF(H38&lt;=$G$3,"B","C")))</f>
        <v/>
      </c>
    </row>
    <row r="39">
      <c r="A39" s="22" t="n"/>
      <c r="B39" s="23" t="n"/>
      <c r="C39" s="24" t="n"/>
      <c r="D39" s="25" t="n"/>
      <c r="E39" s="26">
        <f>IF(B39="","",N(C39)*N(D39))</f>
        <v/>
      </c>
      <c r="F39" s="27">
        <f>IF(OR(E39="",$E$56=0),"",E39/$E$56)</f>
        <v/>
      </c>
      <c r="G39" s="28">
        <f>IF(E39="","",RANK(E39,$E$6:$E$55))</f>
        <v/>
      </c>
      <c r="H39" s="27">
        <f>IF(OR(E39="",$E$56=0),"",SUMIF($E$6:$E$55,"&gt;="&amp;E39)/$E$56)</f>
        <v/>
      </c>
      <c r="I39" s="29">
        <f>IF(H39="","",IF(H39&lt;=$C$3,"A",IF(H39&lt;=$G$3,"B","C")))</f>
        <v/>
      </c>
    </row>
    <row r="40">
      <c r="A40" s="22" t="n"/>
      <c r="B40" s="23" t="n"/>
      <c r="C40" s="24" t="n"/>
      <c r="D40" s="25" t="n"/>
      <c r="E40" s="26">
        <f>IF(B40="","",N(C40)*N(D40))</f>
        <v/>
      </c>
      <c r="F40" s="27">
        <f>IF(OR(E40="",$E$56=0),"",E40/$E$56)</f>
        <v/>
      </c>
      <c r="G40" s="28">
        <f>IF(E40="","",RANK(E40,$E$6:$E$55))</f>
        <v/>
      </c>
      <c r="H40" s="27">
        <f>IF(OR(E40="",$E$56=0),"",SUMIF($E$6:$E$55,"&gt;="&amp;E40)/$E$56)</f>
        <v/>
      </c>
      <c r="I40" s="29">
        <f>IF(H40="","",IF(H40&lt;=$C$3,"A",IF(H40&lt;=$G$3,"B","C")))</f>
        <v/>
      </c>
    </row>
    <row r="41">
      <c r="A41" s="22" t="n"/>
      <c r="B41" s="23" t="n"/>
      <c r="C41" s="24" t="n"/>
      <c r="D41" s="25" t="n"/>
      <c r="E41" s="26">
        <f>IF(B41="","",N(C41)*N(D41))</f>
        <v/>
      </c>
      <c r="F41" s="27">
        <f>IF(OR(E41="",$E$56=0),"",E41/$E$56)</f>
        <v/>
      </c>
      <c r="G41" s="28">
        <f>IF(E41="","",RANK(E41,$E$6:$E$55))</f>
        <v/>
      </c>
      <c r="H41" s="27">
        <f>IF(OR(E41="",$E$56=0),"",SUMIF($E$6:$E$55,"&gt;="&amp;E41)/$E$56)</f>
        <v/>
      </c>
      <c r="I41" s="29">
        <f>IF(H41="","",IF(H41&lt;=$C$3,"A",IF(H41&lt;=$G$3,"B","C")))</f>
        <v/>
      </c>
    </row>
    <row r="42">
      <c r="A42" s="22" t="n"/>
      <c r="B42" s="23" t="n"/>
      <c r="C42" s="24" t="n"/>
      <c r="D42" s="25" t="n"/>
      <c r="E42" s="26">
        <f>IF(B42="","",N(C42)*N(D42))</f>
        <v/>
      </c>
      <c r="F42" s="27">
        <f>IF(OR(E42="",$E$56=0),"",E42/$E$56)</f>
        <v/>
      </c>
      <c r="G42" s="28">
        <f>IF(E42="","",RANK(E42,$E$6:$E$55))</f>
        <v/>
      </c>
      <c r="H42" s="27">
        <f>IF(OR(E42="",$E$56=0),"",SUMIF($E$6:$E$55,"&gt;="&amp;E42)/$E$56)</f>
        <v/>
      </c>
      <c r="I42" s="29">
        <f>IF(H42="","",IF(H42&lt;=$C$3,"A",IF(H42&lt;=$G$3,"B","C")))</f>
        <v/>
      </c>
    </row>
    <row r="43">
      <c r="A43" s="22" t="n"/>
      <c r="B43" s="23" t="n"/>
      <c r="C43" s="24" t="n"/>
      <c r="D43" s="25" t="n"/>
      <c r="E43" s="26">
        <f>IF(B43="","",N(C43)*N(D43))</f>
        <v/>
      </c>
      <c r="F43" s="27">
        <f>IF(OR(E43="",$E$56=0),"",E43/$E$56)</f>
        <v/>
      </c>
      <c r="G43" s="28">
        <f>IF(E43="","",RANK(E43,$E$6:$E$55))</f>
        <v/>
      </c>
      <c r="H43" s="27">
        <f>IF(OR(E43="",$E$56=0),"",SUMIF($E$6:$E$55,"&gt;="&amp;E43)/$E$56)</f>
        <v/>
      </c>
      <c r="I43" s="29">
        <f>IF(H43="","",IF(H43&lt;=$C$3,"A",IF(H43&lt;=$G$3,"B","C")))</f>
        <v/>
      </c>
    </row>
    <row r="44">
      <c r="A44" s="22" t="n"/>
      <c r="B44" s="23" t="n"/>
      <c r="C44" s="24" t="n"/>
      <c r="D44" s="25" t="n"/>
      <c r="E44" s="26">
        <f>IF(B44="","",N(C44)*N(D44))</f>
        <v/>
      </c>
      <c r="F44" s="27">
        <f>IF(OR(E44="",$E$56=0),"",E44/$E$56)</f>
        <v/>
      </c>
      <c r="G44" s="28">
        <f>IF(E44="","",RANK(E44,$E$6:$E$55))</f>
        <v/>
      </c>
      <c r="H44" s="27">
        <f>IF(OR(E44="",$E$56=0),"",SUMIF($E$6:$E$55,"&gt;="&amp;E44)/$E$56)</f>
        <v/>
      </c>
      <c r="I44" s="29">
        <f>IF(H44="","",IF(H44&lt;=$C$3,"A",IF(H44&lt;=$G$3,"B","C")))</f>
        <v/>
      </c>
    </row>
    <row r="45">
      <c r="A45" s="22" t="n"/>
      <c r="B45" s="23" t="n"/>
      <c r="C45" s="24" t="n"/>
      <c r="D45" s="25" t="n"/>
      <c r="E45" s="26">
        <f>IF(B45="","",N(C45)*N(D45))</f>
        <v/>
      </c>
      <c r="F45" s="27">
        <f>IF(OR(E45="",$E$56=0),"",E45/$E$56)</f>
        <v/>
      </c>
      <c r="G45" s="28">
        <f>IF(E45="","",RANK(E45,$E$6:$E$55))</f>
        <v/>
      </c>
      <c r="H45" s="27">
        <f>IF(OR(E45="",$E$56=0),"",SUMIF($E$6:$E$55,"&gt;="&amp;E45)/$E$56)</f>
        <v/>
      </c>
      <c r="I45" s="29">
        <f>IF(H45="","",IF(H45&lt;=$C$3,"A",IF(H45&lt;=$G$3,"B","C")))</f>
        <v/>
      </c>
    </row>
    <row r="46">
      <c r="A46" s="22" t="n"/>
      <c r="B46" s="23" t="n"/>
      <c r="C46" s="24" t="n"/>
      <c r="D46" s="25" t="n"/>
      <c r="E46" s="26">
        <f>IF(B46="","",N(C46)*N(D46))</f>
        <v/>
      </c>
      <c r="F46" s="27">
        <f>IF(OR(E46="",$E$56=0),"",E46/$E$56)</f>
        <v/>
      </c>
      <c r="G46" s="28">
        <f>IF(E46="","",RANK(E46,$E$6:$E$55))</f>
        <v/>
      </c>
      <c r="H46" s="27">
        <f>IF(OR(E46="",$E$56=0),"",SUMIF($E$6:$E$55,"&gt;="&amp;E46)/$E$56)</f>
        <v/>
      </c>
      <c r="I46" s="29">
        <f>IF(H46="","",IF(H46&lt;=$C$3,"A",IF(H46&lt;=$G$3,"B","C")))</f>
        <v/>
      </c>
    </row>
    <row r="47">
      <c r="A47" s="22" t="n"/>
      <c r="B47" s="23" t="n"/>
      <c r="C47" s="24" t="n"/>
      <c r="D47" s="25" t="n"/>
      <c r="E47" s="26">
        <f>IF(B47="","",N(C47)*N(D47))</f>
        <v/>
      </c>
      <c r="F47" s="27">
        <f>IF(OR(E47="",$E$56=0),"",E47/$E$56)</f>
        <v/>
      </c>
      <c r="G47" s="28">
        <f>IF(E47="","",RANK(E47,$E$6:$E$55))</f>
        <v/>
      </c>
      <c r="H47" s="27">
        <f>IF(OR(E47="",$E$56=0),"",SUMIF($E$6:$E$55,"&gt;="&amp;E47)/$E$56)</f>
        <v/>
      </c>
      <c r="I47" s="29">
        <f>IF(H47="","",IF(H47&lt;=$C$3,"A",IF(H47&lt;=$G$3,"B","C")))</f>
        <v/>
      </c>
    </row>
    <row r="48">
      <c r="A48" s="22" t="n"/>
      <c r="B48" s="23" t="n"/>
      <c r="C48" s="24" t="n"/>
      <c r="D48" s="25" t="n"/>
      <c r="E48" s="26">
        <f>IF(B48="","",N(C48)*N(D48))</f>
        <v/>
      </c>
      <c r="F48" s="27">
        <f>IF(OR(E48="",$E$56=0),"",E48/$E$56)</f>
        <v/>
      </c>
      <c r="G48" s="28">
        <f>IF(E48="","",RANK(E48,$E$6:$E$55))</f>
        <v/>
      </c>
      <c r="H48" s="27">
        <f>IF(OR(E48="",$E$56=0),"",SUMIF($E$6:$E$55,"&gt;="&amp;E48)/$E$56)</f>
        <v/>
      </c>
      <c r="I48" s="29">
        <f>IF(H48="","",IF(H48&lt;=$C$3,"A",IF(H48&lt;=$G$3,"B","C")))</f>
        <v/>
      </c>
    </row>
    <row r="49">
      <c r="A49" s="22" t="n"/>
      <c r="B49" s="23" t="n"/>
      <c r="C49" s="24" t="n"/>
      <c r="D49" s="25" t="n"/>
      <c r="E49" s="26">
        <f>IF(B49="","",N(C49)*N(D49))</f>
        <v/>
      </c>
      <c r="F49" s="27">
        <f>IF(OR(E49="",$E$56=0),"",E49/$E$56)</f>
        <v/>
      </c>
      <c r="G49" s="28">
        <f>IF(E49="","",RANK(E49,$E$6:$E$55))</f>
        <v/>
      </c>
      <c r="H49" s="27">
        <f>IF(OR(E49="",$E$56=0),"",SUMIF($E$6:$E$55,"&gt;="&amp;E49)/$E$56)</f>
        <v/>
      </c>
      <c r="I49" s="29">
        <f>IF(H49="","",IF(H49&lt;=$C$3,"A",IF(H49&lt;=$G$3,"B","C")))</f>
        <v/>
      </c>
    </row>
    <row r="50">
      <c r="A50" s="22" t="n"/>
      <c r="B50" s="23" t="n"/>
      <c r="C50" s="24" t="n"/>
      <c r="D50" s="25" t="n"/>
      <c r="E50" s="26">
        <f>IF(B50="","",N(C50)*N(D50))</f>
        <v/>
      </c>
      <c r="F50" s="27">
        <f>IF(OR(E50="",$E$56=0),"",E50/$E$56)</f>
        <v/>
      </c>
      <c r="G50" s="28">
        <f>IF(E50="","",RANK(E50,$E$6:$E$55))</f>
        <v/>
      </c>
      <c r="H50" s="27">
        <f>IF(OR(E50="",$E$56=0),"",SUMIF($E$6:$E$55,"&gt;="&amp;E50)/$E$56)</f>
        <v/>
      </c>
      <c r="I50" s="29">
        <f>IF(H50="","",IF(H50&lt;=$C$3,"A",IF(H50&lt;=$G$3,"B","C")))</f>
        <v/>
      </c>
    </row>
    <row r="51">
      <c r="A51" s="22" t="n"/>
      <c r="B51" s="23" t="n"/>
      <c r="C51" s="24" t="n"/>
      <c r="D51" s="25" t="n"/>
      <c r="E51" s="26">
        <f>IF(B51="","",N(C51)*N(D51))</f>
        <v/>
      </c>
      <c r="F51" s="27">
        <f>IF(OR(E51="",$E$56=0),"",E51/$E$56)</f>
        <v/>
      </c>
      <c r="G51" s="28">
        <f>IF(E51="","",RANK(E51,$E$6:$E$55))</f>
        <v/>
      </c>
      <c r="H51" s="27">
        <f>IF(OR(E51="",$E$56=0),"",SUMIF($E$6:$E$55,"&gt;="&amp;E51)/$E$56)</f>
        <v/>
      </c>
      <c r="I51" s="29">
        <f>IF(H51="","",IF(H51&lt;=$C$3,"A",IF(H51&lt;=$G$3,"B","C")))</f>
        <v/>
      </c>
    </row>
    <row r="52">
      <c r="A52" s="22" t="n"/>
      <c r="B52" s="23" t="n"/>
      <c r="C52" s="24" t="n"/>
      <c r="D52" s="25" t="n"/>
      <c r="E52" s="26">
        <f>IF(B52="","",N(C52)*N(D52))</f>
        <v/>
      </c>
      <c r="F52" s="27">
        <f>IF(OR(E52="",$E$56=0),"",E52/$E$56)</f>
        <v/>
      </c>
      <c r="G52" s="28">
        <f>IF(E52="","",RANK(E52,$E$6:$E$55))</f>
        <v/>
      </c>
      <c r="H52" s="27">
        <f>IF(OR(E52="",$E$56=0),"",SUMIF($E$6:$E$55,"&gt;="&amp;E52)/$E$56)</f>
        <v/>
      </c>
      <c r="I52" s="29">
        <f>IF(H52="","",IF(H52&lt;=$C$3,"A",IF(H52&lt;=$G$3,"B","C")))</f>
        <v/>
      </c>
    </row>
    <row r="53">
      <c r="A53" s="22" t="n"/>
      <c r="B53" s="23" t="n"/>
      <c r="C53" s="24" t="n"/>
      <c r="D53" s="25" t="n"/>
      <c r="E53" s="26">
        <f>IF(B53="","",N(C53)*N(D53))</f>
        <v/>
      </c>
      <c r="F53" s="27">
        <f>IF(OR(E53="",$E$56=0),"",E53/$E$56)</f>
        <v/>
      </c>
      <c r="G53" s="28">
        <f>IF(E53="","",RANK(E53,$E$6:$E$55))</f>
        <v/>
      </c>
      <c r="H53" s="27">
        <f>IF(OR(E53="",$E$56=0),"",SUMIF($E$6:$E$55,"&gt;="&amp;E53)/$E$56)</f>
        <v/>
      </c>
      <c r="I53" s="29">
        <f>IF(H53="","",IF(H53&lt;=$C$3,"A",IF(H53&lt;=$G$3,"B","C")))</f>
        <v/>
      </c>
    </row>
    <row r="54">
      <c r="A54" s="22" t="n"/>
      <c r="B54" s="23" t="n"/>
      <c r="C54" s="24" t="n"/>
      <c r="D54" s="25" t="n"/>
      <c r="E54" s="26">
        <f>IF(B54="","",N(C54)*N(D54))</f>
        <v/>
      </c>
      <c r="F54" s="27">
        <f>IF(OR(E54="",$E$56=0),"",E54/$E$56)</f>
        <v/>
      </c>
      <c r="G54" s="28">
        <f>IF(E54="","",RANK(E54,$E$6:$E$55))</f>
        <v/>
      </c>
      <c r="H54" s="27">
        <f>IF(OR(E54="",$E$56=0),"",SUMIF($E$6:$E$55,"&gt;="&amp;E54)/$E$56)</f>
        <v/>
      </c>
      <c r="I54" s="29">
        <f>IF(H54="","",IF(H54&lt;=$C$3,"A",IF(H54&lt;=$G$3,"B","C")))</f>
        <v/>
      </c>
    </row>
    <row r="55">
      <c r="A55" s="22" t="n"/>
      <c r="B55" s="23" t="n"/>
      <c r="C55" s="24" t="n"/>
      <c r="D55" s="25" t="n"/>
      <c r="E55" s="26">
        <f>IF(B55="","",N(C55)*N(D55))</f>
        <v/>
      </c>
      <c r="F55" s="27">
        <f>IF(OR(E55="",$E$56=0),"",E55/$E$56)</f>
        <v/>
      </c>
      <c r="G55" s="28">
        <f>IF(E55="","",RANK(E55,$E$6:$E$55))</f>
        <v/>
      </c>
      <c r="H55" s="27">
        <f>IF(OR(E55="",$E$56=0),"",SUMIF($E$6:$E$55,"&gt;="&amp;E55)/$E$56)</f>
        <v/>
      </c>
      <c r="I55" s="29">
        <f>IF(H55="","",IF(H55&lt;=$C$3,"A",IF(H55&lt;=$G$3,"B","C")))</f>
        <v/>
      </c>
    </row>
    <row r="56">
      <c r="A56" s="30" t="n"/>
      <c r="B56" s="31" t="inlineStr">
        <is>
          <t>الإجمالي</t>
        </is>
      </c>
      <c r="C56" s="30" t="n"/>
      <c r="D56" s="30" t="n"/>
      <c r="E56" s="32">
        <f>SUM(E6:E55)</f>
        <v/>
      </c>
      <c r="F56" s="33">
        <f>SUM(F6:F55)</f>
        <v/>
      </c>
      <c r="G56" s="30" t="n"/>
      <c r="H56" s="30" t="n"/>
      <c r="I56" s="30" t="n"/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4">
    <mergeCell ref="A1:I1"/>
    <mergeCell ref="E3:F3"/>
    <mergeCell ref="A3:B3"/>
    <mergeCell ref="A2:I2"/>
  </mergeCells>
  <conditionalFormatting sqref="I6:I55">
    <cfRule type="cellIs" priority="1" operator="equal" dxfId="0">
      <formula>"A"</formula>
    </cfRule>
    <cfRule type="cellIs" priority="2" operator="equal" dxfId="1">
      <formula>"B"</formula>
    </cfRule>
    <cfRule type="cellIs" priority="3" operator="equal" dxfId="2">
      <formula>"C"</formula>
    </cfRule>
  </conditionalFormatting>
  <pageMargins left="0.75" right="0.75" top="1" bottom="1" header="0.5" footer="0.5"/>
  <pageSetup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8"/>
  <sheetViews>
    <sheetView showGridLines="0" rightToLeft="1" workbookViewId="0">
      <selection activeCell="A1" sqref="A1"/>
    </sheetView>
  </sheetViews>
  <sheetFormatPr baseColWidth="8" defaultRowHeight="15"/>
  <cols>
    <col width="10" customWidth="1" min="1" max="1"/>
    <col width="12" customWidth="1" min="2" max="2"/>
    <col width="16" customWidth="1" min="3" max="3"/>
    <col width="13" customWidth="1" min="4" max="4"/>
    <col width="13" customWidth="1" min="5" max="5"/>
    <col width="46" customWidth="1" min="6" max="6"/>
  </cols>
  <sheetData>
    <row r="1" ht="30" customHeight="1">
      <c r="A1" s="15" t="inlineStr">
        <is>
          <t>ملخص فئات ABC</t>
        </is>
      </c>
      <c r="B1" s="16" t="n"/>
      <c r="C1" s="16" t="n"/>
      <c r="D1" s="16" t="n"/>
      <c r="E1" s="16" t="n"/>
      <c r="F1" s="16" t="n"/>
    </row>
    <row r="4" ht="30" customHeight="1">
      <c r="A4" s="21" t="inlineStr">
        <is>
          <t>الفئة</t>
        </is>
      </c>
      <c r="B4" s="21" t="inlineStr">
        <is>
          <t>عدد الأصناف</t>
        </is>
      </c>
      <c r="C4" s="21" t="inlineStr">
        <is>
          <t>قيمة الاستهلاك</t>
        </is>
      </c>
      <c r="D4" s="21" t="inlineStr">
        <is>
          <t>نسبة الأصناف</t>
        </is>
      </c>
      <c r="E4" s="21" t="inlineStr">
        <is>
          <t>نسبة القيمة</t>
        </is>
      </c>
      <c r="F4" s="21" t="inlineStr">
        <is>
          <t>سياسة الرقابة المقترحة</t>
        </is>
      </c>
    </row>
    <row r="5" ht="32" customHeight="1">
      <c r="A5" s="34" t="inlineStr">
        <is>
          <t>A</t>
        </is>
      </c>
      <c r="B5" s="26">
        <f>COUNTIF('الأصناف'!$I$6:$I$55,A5)</f>
        <v/>
      </c>
      <c r="C5" s="26">
        <f>SUMIF('الأصناف'!$I$6:$I$55,A5,'الأصناف'!$E$6:$E$55)</f>
        <v/>
      </c>
      <c r="D5" s="27">
        <f>IF($B$8=0,"",B5/$B$8)</f>
        <v/>
      </c>
      <c r="E5" s="27">
        <f>IF($C$8=0,"",C5/$C$8)</f>
        <v/>
      </c>
      <c r="F5" s="35" t="inlineStr">
        <is>
          <t>جرد دوري شهري، متابعة دقيقة للرصيد، تفاوض قوي على الأسعار وعقود توريد</t>
        </is>
      </c>
    </row>
    <row r="6" ht="32" customHeight="1">
      <c r="A6" s="34" t="inlineStr">
        <is>
          <t>B</t>
        </is>
      </c>
      <c r="B6" s="26">
        <f>COUNTIF('الأصناف'!$I$6:$I$55,A6)</f>
        <v/>
      </c>
      <c r="C6" s="26">
        <f>SUMIF('الأصناف'!$I$6:$I$55,A6,'الأصناف'!$E$6:$E$55)</f>
        <v/>
      </c>
      <c r="D6" s="27">
        <f>IF($B$8=0,"",B6/$B$8)</f>
        <v/>
      </c>
      <c r="E6" s="27">
        <f>IF($C$8=0,"",C6/$C$8)</f>
        <v/>
      </c>
      <c r="F6" s="35" t="inlineStr">
        <is>
          <t>جرد ربع سنوي، نقطة إعادة طلب ومخزون أمان معتدل</t>
        </is>
      </c>
    </row>
    <row r="7" ht="32" customHeight="1">
      <c r="A7" s="34" t="inlineStr">
        <is>
          <t>C</t>
        </is>
      </c>
      <c r="B7" s="26">
        <f>COUNTIF('الأصناف'!$I$6:$I$55,A7)</f>
        <v/>
      </c>
      <c r="C7" s="26">
        <f>SUMIF('الأصناف'!$I$6:$I$55,A7,'الأصناف'!$E$6:$E$55)</f>
        <v/>
      </c>
      <c r="D7" s="27">
        <f>IF($B$8=0,"",B7/$B$8)</f>
        <v/>
      </c>
      <c r="E7" s="27">
        <f>IF($C$8=0,"",C7/$C$8)</f>
        <v/>
      </c>
      <c r="F7" s="35" t="inlineStr">
        <is>
          <t>جرد سنوي، طلب بكميات كبيرة وإجراءات مبسطة</t>
        </is>
      </c>
    </row>
    <row r="8">
      <c r="A8" s="31" t="inlineStr">
        <is>
          <t>الإجمالي</t>
        </is>
      </c>
      <c r="B8" s="32">
        <f>SUM(B5:B7)</f>
        <v/>
      </c>
      <c r="C8" s="32">
        <f>SUM(C5:C7)</f>
        <v/>
      </c>
      <c r="D8" s="33">
        <f>SUM(D5:D7)</f>
        <v/>
      </c>
      <c r="E8" s="33">
        <f>SUM(E5:E7)</f>
        <v/>
      </c>
      <c r="F8" s="30" t="n"/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1">
    <mergeCell ref="A1:F1"/>
  </mergeCell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2026-10-29T09:55:57Z</dcterms:created>
  <dcterms:modified xmlns:dcterms="http://purl.org/dc/terms/" xmlns:xsi="http://www.w3.org/2001/XMLSchema-instance" xsi:type="dcterms:W3CDTF">2026-10-29T09:55:57Z</dcterms:modified>
</cp:coreProperties>
</file>