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كلفة" sheetId="3" state="visible" r:id="rId3"/>
  </sheets>
  <definedNames>
    <definedName name="_xlnm.Print_Area" localSheetId="2">'التكلفة'!$A$1:$O$36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164" fontId="16" fillId="5" borderId="6" applyAlignment="1" pivotButton="0" quotePrefix="0" xfId="0">
      <alignment horizontal="center" vertical="center"/>
    </xf>
    <xf numFmtId="165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2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تكلفة الموظف السنوية حسب القسم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'التكلفة'!L5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'التكلفة'!$A$6:$A$11</f>
            </numRef>
          </cat>
          <val>
            <numRef>
              <f>'التكلفة'!$L$6:$L$11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19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التكلفة الكاملة للموظف حسب القسم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الراتب الأساسي ليس كل ما يتكلفه الموظف: هناك البدلات والإضافي والمكافآت وحصة الشركة في التأمينات والتأمين الطبي ومخصص نهاية الخدمة والتدريب. القالب يجمع التكلفة الكاملة لكل قسم ويحسب تكلفة الموظف السنوية والشهرية ونسبة الأعباء إلى الراتب.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إيرادات السنة أعلى ورقة «التكلفة»، ثم لكل قسم عدد الموظفين ومبالغ كل عنصر تكلفة عن السنة من دفاتر الرواتب والحسابات.</t>
        </is>
      </c>
    </row>
    <row r="8" ht="34" customHeight="1">
      <c r="A8" s="11" t="inlineStr">
        <is>
          <t>•</t>
        </is>
      </c>
      <c r="B8" s="12" t="inlineStr">
        <is>
          <t>تظهر التكلفة الكاملة وتكلفة الموظف ونسبة الأعباء ونصيب كل قسم، مع مؤشرات الشركة: تكلفة التوظيف إلى الإيرادات والإيراد لكل موظف.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استخدم تكلفة الموظف الكاملة عند تسعير الخدمات والساعات وعند المقارنة بين التعيين والاستعانة بمصادر خارجية. لا تحسب البند مرتين (مثل بدلات داخل الأساسي).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22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3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30" customHeight="1">
      <c r="A1" s="15" t="inlineStr">
        <is>
          <t>التكلفة الكاملة للتوظيف حسب القسم - سنة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</row>
    <row r="2" ht="30" customHeight="1">
      <c r="A2" s="17" t="inlineStr">
        <is>
          <t>الخلايا الصفراء للإدخال. المبالغ سنوية.</t>
        </is>
      </c>
    </row>
    <row r="3">
      <c r="A3" s="18" t="inlineStr">
        <is>
          <t>إيرادات السنة</t>
        </is>
      </c>
      <c r="B3" s="19" t="n">
        <v>62000000</v>
      </c>
      <c r="C3" s="20" t="n"/>
    </row>
    <row r="5" ht="56" customHeight="1">
      <c r="A5" s="21" t="inlineStr">
        <is>
          <t>القسم</t>
        </is>
      </c>
      <c r="B5" s="21" t="inlineStr">
        <is>
          <t>عدد الموظفين</t>
        </is>
      </c>
      <c r="C5" s="21" t="inlineStr">
        <is>
          <t>الرواتب الأساسية</t>
        </is>
      </c>
      <c r="D5" s="21" t="inlineStr">
        <is>
          <t>البدلات</t>
        </is>
      </c>
      <c r="E5" s="21" t="inlineStr">
        <is>
          <t>الإضافي</t>
        </is>
      </c>
      <c r="F5" s="21" t="inlineStr">
        <is>
          <t>المكافآت والحوافز</t>
        </is>
      </c>
      <c r="G5" s="21" t="inlineStr">
        <is>
          <t>حصة الشركة في التأمينات</t>
        </is>
      </c>
      <c r="H5" s="21" t="inlineStr">
        <is>
          <t>التأمين الطبي</t>
        </is>
      </c>
      <c r="I5" s="21" t="inlineStr">
        <is>
          <t>مخصص نهاية الخدمة</t>
        </is>
      </c>
      <c r="J5" s="21" t="inlineStr">
        <is>
          <t>التدريب</t>
        </is>
      </c>
      <c r="K5" s="21" t="inlineStr">
        <is>
          <t>إجمالي تكلفة التوظيف</t>
        </is>
      </c>
      <c r="L5" s="21" t="inlineStr">
        <is>
          <t>تكلفة الموظف السنوية</t>
        </is>
      </c>
      <c r="M5" s="21" t="inlineStr">
        <is>
          <t>تكلفة الموظف الشهرية</t>
        </is>
      </c>
      <c r="N5" s="21" t="inlineStr">
        <is>
          <t>نسبة الأعباء إلى الأساسي</t>
        </is>
      </c>
      <c r="O5" s="21" t="inlineStr">
        <is>
          <t>نصيب القسم من التكلفة</t>
        </is>
      </c>
    </row>
    <row r="6">
      <c r="A6" s="22" t="inlineStr">
        <is>
          <t>الإدارة العامة</t>
        </is>
      </c>
      <c r="B6" s="19" t="n">
        <v>8</v>
      </c>
      <c r="C6" s="19" t="n">
        <v>2220000</v>
      </c>
      <c r="D6" s="19" t="n">
        <v>504000</v>
      </c>
      <c r="E6" s="19" t="n">
        <v>0</v>
      </c>
      <c r="F6" s="19" t="n">
        <v>370000</v>
      </c>
      <c r="G6" s="19" t="n">
        <v>292500</v>
      </c>
      <c r="H6" s="19" t="n">
        <v>96000</v>
      </c>
      <c r="I6" s="19" t="n">
        <v>185000</v>
      </c>
      <c r="J6" s="19" t="n">
        <v>60000</v>
      </c>
      <c r="K6" s="23">
        <f>IF(A6="","",SUM(C6:J6))</f>
        <v/>
      </c>
      <c r="L6" s="23">
        <f>IF(OR(A6="",N(B6)=0),"",K6/B6)</f>
        <v/>
      </c>
      <c r="M6" s="23">
        <f>IF(L6="","",L6/12)</f>
        <v/>
      </c>
      <c r="N6" s="24">
        <f>IF(OR(A6="",N(C6)=0),"",(K6-C6)/C6)</f>
        <v/>
      </c>
      <c r="O6" s="24">
        <f>IF(OR(A6="",$K$18=0),"",K6/$K$18)</f>
        <v/>
      </c>
    </row>
    <row r="7">
      <c r="A7" s="22" t="inlineStr">
        <is>
          <t>المالية</t>
        </is>
      </c>
      <c r="B7" s="19" t="n">
        <v>6</v>
      </c>
      <c r="C7" s="19" t="n">
        <v>1152000</v>
      </c>
      <c r="D7" s="19" t="n">
        <v>216000</v>
      </c>
      <c r="E7" s="19" t="n">
        <v>30000</v>
      </c>
      <c r="F7" s="19" t="n">
        <v>192000</v>
      </c>
      <c r="G7" s="19" t="n">
        <v>195750</v>
      </c>
      <c r="H7" s="19" t="n">
        <v>72000</v>
      </c>
      <c r="I7" s="19" t="n">
        <v>96000</v>
      </c>
      <c r="J7" s="19" t="n">
        <v>45000</v>
      </c>
      <c r="K7" s="23">
        <f>IF(A7="","",SUM(C7:J7))</f>
        <v/>
      </c>
      <c r="L7" s="23">
        <f>IF(OR(A7="",N(B7)=0),"",K7/B7)</f>
        <v/>
      </c>
      <c r="M7" s="23">
        <f>IF(L7="","",L7/12)</f>
        <v/>
      </c>
      <c r="N7" s="24">
        <f>IF(OR(A7="",N(C7)=0),"",(K7-C7)/C7)</f>
        <v/>
      </c>
      <c r="O7" s="24">
        <f>IF(OR(A7="",$K$18=0),"",K7/$K$18)</f>
        <v/>
      </c>
    </row>
    <row r="8">
      <c r="A8" s="22" t="inlineStr">
        <is>
          <t>المبيعات</t>
        </is>
      </c>
      <c r="B8" s="19" t="n">
        <v>12</v>
      </c>
      <c r="C8" s="19" t="n">
        <v>1704000</v>
      </c>
      <c r="D8" s="19" t="n">
        <v>432000</v>
      </c>
      <c r="E8" s="19" t="n">
        <v>0</v>
      </c>
      <c r="F8" s="19" t="n">
        <v>410000</v>
      </c>
      <c r="G8" s="19" t="n">
        <v>276000</v>
      </c>
      <c r="H8" s="19" t="n">
        <v>144000</v>
      </c>
      <c r="I8" s="19" t="n">
        <v>142000</v>
      </c>
      <c r="J8" s="19" t="n">
        <v>80000</v>
      </c>
      <c r="K8" s="23">
        <f>IF(A8="","",SUM(C8:J8))</f>
        <v/>
      </c>
      <c r="L8" s="23">
        <f>IF(OR(A8="",N(B8)=0),"",K8/B8)</f>
        <v/>
      </c>
      <c r="M8" s="23">
        <f>IF(L8="","",L8/12)</f>
        <v/>
      </c>
      <c r="N8" s="24">
        <f>IF(OR(A8="",N(C8)=0),"",(K8-C8)/C8)</f>
        <v/>
      </c>
      <c r="O8" s="24">
        <f>IF(OR(A8="",$K$18=0),"",K8/$K$18)</f>
        <v/>
      </c>
    </row>
    <row r="9">
      <c r="A9" s="22" t="inlineStr">
        <is>
          <t>الإنتاج</t>
        </is>
      </c>
      <c r="B9" s="19" t="n">
        <v>45</v>
      </c>
      <c r="C9" s="19" t="n">
        <v>3216000</v>
      </c>
      <c r="D9" s="19" t="n">
        <v>648000</v>
      </c>
      <c r="E9" s="19" t="n">
        <v>462000</v>
      </c>
      <c r="F9" s="19" t="n">
        <v>268000</v>
      </c>
      <c r="G9" s="19" t="n">
        <v>598500</v>
      </c>
      <c r="H9" s="19" t="n">
        <v>540000</v>
      </c>
      <c r="I9" s="19" t="n">
        <v>268000</v>
      </c>
      <c r="J9" s="19" t="n">
        <v>120000</v>
      </c>
      <c r="K9" s="23">
        <f>IF(A9="","",SUM(C9:J9))</f>
        <v/>
      </c>
      <c r="L9" s="23">
        <f>IF(OR(A9="",N(B9)=0),"",K9/B9)</f>
        <v/>
      </c>
      <c r="M9" s="23">
        <f>IF(L9="","",L9/12)</f>
        <v/>
      </c>
      <c r="N9" s="24">
        <f>IF(OR(A9="",N(C9)=0),"",(K9-C9)/C9)</f>
        <v/>
      </c>
      <c r="O9" s="24">
        <f>IF(OR(A9="",$K$18=0),"",K9/$K$18)</f>
        <v/>
      </c>
    </row>
    <row r="10">
      <c r="A10" s="22" t="inlineStr">
        <is>
          <t>الصيانة</t>
        </is>
      </c>
      <c r="B10" s="19" t="n">
        <v>10</v>
      </c>
      <c r="C10" s="19" t="n">
        <v>888000</v>
      </c>
      <c r="D10" s="19" t="n">
        <v>144000</v>
      </c>
      <c r="E10" s="19" t="n">
        <v>115000</v>
      </c>
      <c r="F10" s="19" t="n">
        <v>74000</v>
      </c>
      <c r="G10" s="19" t="n">
        <v>155500</v>
      </c>
      <c r="H10" s="19" t="n">
        <v>120000</v>
      </c>
      <c r="I10" s="19" t="n">
        <v>74000</v>
      </c>
      <c r="J10" s="19" t="n">
        <v>40000</v>
      </c>
      <c r="K10" s="23">
        <f>IF(A10="","",SUM(C10:J10))</f>
        <v/>
      </c>
      <c r="L10" s="23">
        <f>IF(OR(A10="",N(B10)=0),"",K10/B10)</f>
        <v/>
      </c>
      <c r="M10" s="23">
        <f>IF(L10="","",L10/12)</f>
        <v/>
      </c>
      <c r="N10" s="24">
        <f>IF(OR(A10="",N(C10)=0),"",(K10-C10)/C10)</f>
        <v/>
      </c>
      <c r="O10" s="24">
        <f>IF(OR(A10="",$K$18=0),"",K10/$K$18)</f>
        <v/>
      </c>
    </row>
    <row r="11">
      <c r="A11" s="22" t="inlineStr">
        <is>
          <t>المخازن</t>
        </is>
      </c>
      <c r="B11" s="19" t="n">
        <v>7</v>
      </c>
      <c r="C11" s="19" t="n">
        <v>624000</v>
      </c>
      <c r="D11" s="19" t="n">
        <v>96000</v>
      </c>
      <c r="E11" s="19" t="n">
        <v>50000</v>
      </c>
      <c r="F11" s="19" t="n">
        <v>52000</v>
      </c>
      <c r="G11" s="19" t="n">
        <v>108000</v>
      </c>
      <c r="H11" s="19" t="n">
        <v>84000</v>
      </c>
      <c r="I11" s="19" t="n">
        <v>52000</v>
      </c>
      <c r="J11" s="19" t="n">
        <v>15000</v>
      </c>
      <c r="K11" s="23">
        <f>IF(A11="","",SUM(C11:J11))</f>
        <v/>
      </c>
      <c r="L11" s="23">
        <f>IF(OR(A11="",N(B11)=0),"",K11/B11)</f>
        <v/>
      </c>
      <c r="M11" s="23">
        <f>IF(L11="","",L11/12)</f>
        <v/>
      </c>
      <c r="N11" s="24">
        <f>IF(OR(A11="",N(C11)=0),"",(K11-C11)/C11)</f>
        <v/>
      </c>
      <c r="O11" s="24">
        <f>IF(OR(A11="",$K$18=0),"",K11/$K$18)</f>
        <v/>
      </c>
    </row>
    <row r="12">
      <c r="A12" s="22" t="n"/>
      <c r="B12" s="19" t="n"/>
      <c r="C12" s="19" t="n"/>
      <c r="D12" s="19" t="n"/>
      <c r="E12" s="19" t="n"/>
      <c r="F12" s="19" t="n"/>
      <c r="G12" s="19" t="n"/>
      <c r="H12" s="19" t="n"/>
      <c r="I12" s="19" t="n"/>
      <c r="J12" s="19" t="n"/>
      <c r="K12" s="23">
        <f>IF(A12="","",SUM(C12:J12))</f>
        <v/>
      </c>
      <c r="L12" s="23">
        <f>IF(OR(A12="",N(B12)=0),"",K12/B12)</f>
        <v/>
      </c>
      <c r="M12" s="23">
        <f>IF(L12="","",L12/12)</f>
        <v/>
      </c>
      <c r="N12" s="24">
        <f>IF(OR(A12="",N(C12)=0),"",(K12-C12)/C12)</f>
        <v/>
      </c>
      <c r="O12" s="24">
        <f>IF(OR(A12="",$K$18=0),"",K12/$K$18)</f>
        <v/>
      </c>
    </row>
    <row r="13">
      <c r="A13" s="22" t="n"/>
      <c r="B13" s="19" t="n"/>
      <c r="C13" s="19" t="n"/>
      <c r="D13" s="19" t="n"/>
      <c r="E13" s="19" t="n"/>
      <c r="F13" s="19" t="n"/>
      <c r="G13" s="19" t="n"/>
      <c r="H13" s="19" t="n"/>
      <c r="I13" s="19" t="n"/>
      <c r="J13" s="19" t="n"/>
      <c r="K13" s="23">
        <f>IF(A13="","",SUM(C13:J13))</f>
        <v/>
      </c>
      <c r="L13" s="23">
        <f>IF(OR(A13="",N(B13)=0),"",K13/B13)</f>
        <v/>
      </c>
      <c r="M13" s="23">
        <f>IF(L13="","",L13/12)</f>
        <v/>
      </c>
      <c r="N13" s="24">
        <f>IF(OR(A13="",N(C13)=0),"",(K13-C13)/C13)</f>
        <v/>
      </c>
      <c r="O13" s="24">
        <f>IF(OR(A13="",$K$18=0),"",K13/$K$18)</f>
        <v/>
      </c>
    </row>
    <row r="14">
      <c r="A14" s="22" t="n"/>
      <c r="B14" s="19" t="n"/>
      <c r="C14" s="19" t="n"/>
      <c r="D14" s="19" t="n"/>
      <c r="E14" s="19" t="n"/>
      <c r="F14" s="19" t="n"/>
      <c r="G14" s="19" t="n"/>
      <c r="H14" s="19" t="n"/>
      <c r="I14" s="19" t="n"/>
      <c r="J14" s="19" t="n"/>
      <c r="K14" s="23">
        <f>IF(A14="","",SUM(C14:J14))</f>
        <v/>
      </c>
      <c r="L14" s="23">
        <f>IF(OR(A14="",N(B14)=0),"",K14/B14)</f>
        <v/>
      </c>
      <c r="M14" s="23">
        <f>IF(L14="","",L14/12)</f>
        <v/>
      </c>
      <c r="N14" s="24">
        <f>IF(OR(A14="",N(C14)=0),"",(K14-C14)/C14)</f>
        <v/>
      </c>
      <c r="O14" s="24">
        <f>IF(OR(A14="",$K$18=0),"",K14/$K$18)</f>
        <v/>
      </c>
    </row>
    <row r="15">
      <c r="A15" s="22" t="n"/>
      <c r="B15" s="19" t="n"/>
      <c r="C15" s="19" t="n"/>
      <c r="D15" s="19" t="n"/>
      <c r="E15" s="19" t="n"/>
      <c r="F15" s="19" t="n"/>
      <c r="G15" s="19" t="n"/>
      <c r="H15" s="19" t="n"/>
      <c r="I15" s="19" t="n"/>
      <c r="J15" s="19" t="n"/>
      <c r="K15" s="23">
        <f>IF(A15="","",SUM(C15:J15))</f>
        <v/>
      </c>
      <c r="L15" s="23">
        <f>IF(OR(A15="",N(B15)=0),"",K15/B15)</f>
        <v/>
      </c>
      <c r="M15" s="23">
        <f>IF(L15="","",L15/12)</f>
        <v/>
      </c>
      <c r="N15" s="24">
        <f>IF(OR(A15="",N(C15)=0),"",(K15-C15)/C15)</f>
        <v/>
      </c>
      <c r="O15" s="24">
        <f>IF(OR(A15="",$K$18=0),"",K15/$K$18)</f>
        <v/>
      </c>
    </row>
    <row r="16">
      <c r="A16" s="22" t="n"/>
      <c r="B16" s="19" t="n"/>
      <c r="C16" s="19" t="n"/>
      <c r="D16" s="19" t="n"/>
      <c r="E16" s="19" t="n"/>
      <c r="F16" s="19" t="n"/>
      <c r="G16" s="19" t="n"/>
      <c r="H16" s="19" t="n"/>
      <c r="I16" s="19" t="n"/>
      <c r="J16" s="19" t="n"/>
      <c r="K16" s="23">
        <f>IF(A16="","",SUM(C16:J16))</f>
        <v/>
      </c>
      <c r="L16" s="23">
        <f>IF(OR(A16="",N(B16)=0),"",K16/B16)</f>
        <v/>
      </c>
      <c r="M16" s="23">
        <f>IF(L16="","",L16/12)</f>
        <v/>
      </c>
      <c r="N16" s="24">
        <f>IF(OR(A16="",N(C16)=0),"",(K16-C16)/C16)</f>
        <v/>
      </c>
      <c r="O16" s="24">
        <f>IF(OR(A16="",$K$18=0),"",K16/$K$18)</f>
        <v/>
      </c>
    </row>
    <row r="17">
      <c r="A17" s="22" t="n"/>
      <c r="B17" s="19" t="n"/>
      <c r="C17" s="19" t="n"/>
      <c r="D17" s="19" t="n"/>
      <c r="E17" s="19" t="n"/>
      <c r="F17" s="19" t="n"/>
      <c r="G17" s="19" t="n"/>
      <c r="H17" s="19" t="n"/>
      <c r="I17" s="19" t="n"/>
      <c r="J17" s="19" t="n"/>
      <c r="K17" s="23">
        <f>IF(A17="","",SUM(C17:J17))</f>
        <v/>
      </c>
      <c r="L17" s="23">
        <f>IF(OR(A17="",N(B17)=0),"",K17/B17)</f>
        <v/>
      </c>
      <c r="M17" s="23">
        <f>IF(L17="","",L17/12)</f>
        <v/>
      </c>
      <c r="N17" s="24">
        <f>IF(OR(A17="",N(C17)=0),"",(K17-C17)/C17)</f>
        <v/>
      </c>
      <c r="O17" s="24">
        <f>IF(OR(A17="",$K$18=0),"",K17/$K$18)</f>
        <v/>
      </c>
    </row>
    <row r="18">
      <c r="A18" s="25" t="inlineStr">
        <is>
          <t>الإجمالي</t>
        </is>
      </c>
      <c r="B18" s="26">
        <f>SUM(B6:B17)</f>
        <v/>
      </c>
      <c r="C18" s="26">
        <f>SUM(C6:C17)</f>
        <v/>
      </c>
      <c r="D18" s="26">
        <f>SUM(D6:D17)</f>
        <v/>
      </c>
      <c r="E18" s="26">
        <f>SUM(E6:E17)</f>
        <v/>
      </c>
      <c r="F18" s="26">
        <f>SUM(F6:F17)</f>
        <v/>
      </c>
      <c r="G18" s="26">
        <f>SUM(G6:G17)</f>
        <v/>
      </c>
      <c r="H18" s="26">
        <f>SUM(H6:H17)</f>
        <v/>
      </c>
      <c r="I18" s="26">
        <f>SUM(I6:I17)</f>
        <v/>
      </c>
      <c r="J18" s="26">
        <f>SUM(J6:J17)</f>
        <v/>
      </c>
      <c r="K18" s="26">
        <f>SUM(K6:K17)</f>
        <v/>
      </c>
      <c r="L18" s="26">
        <f>IF(B18=0,"",K18/B18)</f>
        <v/>
      </c>
      <c r="M18" s="26">
        <f>IF(L18="","",L18/12)</f>
        <v/>
      </c>
      <c r="N18" s="27">
        <f>IF(C18=0,"",(K18-C18)/C18)</f>
        <v/>
      </c>
      <c r="O18" s="27">
        <f>SUM(O6:O17)</f>
        <v/>
      </c>
    </row>
    <row r="20">
      <c r="A20" s="28" t="inlineStr">
        <is>
          <t>تكلفة التوظيف إلى الإيرادات</t>
        </is>
      </c>
      <c r="B20" s="29" t="n"/>
      <c r="C20" s="24">
        <f>IF(B3=0,"",K18/B3)</f>
        <v/>
      </c>
    </row>
    <row r="21">
      <c r="A21" s="28" t="inlineStr">
        <is>
          <t>الإيراد لكل موظف</t>
        </is>
      </c>
      <c r="B21" s="29" t="n"/>
      <c r="C21" s="23">
        <f>IF(B18=0,"",B3/B18)</f>
        <v/>
      </c>
    </row>
    <row r="22">
      <c r="A22" s="18" t="inlineStr">
        <is>
          <t>الإيراد لكل جنيه تكلفة توظيف</t>
        </is>
      </c>
      <c r="B22" s="29" t="n"/>
      <c r="C22" s="30">
        <f>IF(K18=0,"",B3/K18)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6">
    <mergeCell ref="A20:B20"/>
    <mergeCell ref="A21:B21"/>
    <mergeCell ref="A2:O2"/>
    <mergeCell ref="B3:C3"/>
    <mergeCell ref="A1:O1"/>
    <mergeCell ref="A22:B2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2026-10-29T09:55:58Z</dcterms:created>
  <dcterms:modified xmlns:dcterms="http://purl.org/dc/terms/" xmlns:xsi="http://www.w3.org/2001/XMLSchema-instance" xsi:type="dcterms:W3CDTF">2026-10-29T09:55:58Z</dcterms:modified>
</cp:coreProperties>
</file>