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أثر" sheetId="3" state="visible" r:id="rId3"/>
  </sheets>
  <definedNames>
    <definedName name="_xlnm.Print_Area" localSheetId="2">'الأثر'!$A$1:$O$40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2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166" fontId="10" fillId="0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0" fontId="16" fillId="5" borderId="3" pivotButton="0" quotePrefix="0" xfId="0"/>
    <xf numFmtId="164" fontId="16" fillId="5" borderId="3" applyAlignment="1" pivotButton="0" quotePrefix="0" xfId="0">
      <alignment horizontal="center" vertical="center"/>
    </xf>
    <xf numFmtId="0" fontId="16" fillId="5" borderId="3" applyAlignment="1" pivotButton="0" quotePrefix="0" xfId="0">
      <alignment horizontal="center" vertical="center"/>
    </xf>
    <xf numFmtId="0" fontId="10" fillId="0" borderId="2" applyAlignment="1" pivotButton="0" quotePrefix="0" xfId="0">
      <alignment horizontal="right" vertical="center" wrapText="1"/>
    </xf>
    <xf numFmtId="0" fontId="0" fillId="0" borderId="6" pivotButton="0" quotePrefix="0" xfId="0"/>
    <xf numFmtId="0" fontId="15" fillId="0" borderId="2" applyAlignment="1" pivotButton="0" quotePrefix="0" xfId="0">
      <alignment horizontal="right" vertical="center" wrapText="1"/>
    </xf>
    <xf numFmtId="166" fontId="14" fillId="3" borderId="2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rial"/>
        <b val="1"/>
        <color rgb="009C0006"/>
      </font>
      <fill>
        <patternFill patternType="solid">
          <fgColor rgb="00F8D7DA"/>
        </patternFill>
      </fill>
    </dxf>
    <dxf>
      <font>
        <name val="Arial"/>
        <b val="1"/>
        <color rgb="00274E13"/>
      </font>
      <fill>
        <patternFill patternType="solid">
          <fgColor rgb="00D9EA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التغير في هامش المساهمة لكل منتج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'الأثر'!M5</f>
            </strRef>
          </tx>
          <spPr>
            <a:solidFill xmlns:a="http://schemas.openxmlformats.org/drawingml/2006/main">
              <a:srgbClr val="14213D"/>
            </a:solidFill>
            <a:ln xmlns:a="http://schemas.openxmlformats.org/drawingml/2006/main">
              <a:solidFill>
                <a:srgbClr val="14213D"/>
              </a:solidFill>
              <a:prstDash val="solid"/>
            </a:ln>
          </spPr>
          <cat>
            <numRef>
              <f>'الأثر'!$A$6:$A$10</f>
            </numRef>
          </cat>
          <val>
            <numRef>
              <f>'الأثر'!$M$6:$M$10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22</row>
      <rowOff>0</rowOff>
    </from>
    <ext cx="61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دراسة أثر زيادة الأسعار على الإيراد والربح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قبل رفع الأسعار تحتاج معرفة أثر الزيادة على الكميات المباعة وعلى هامش المساهمة: القالب يطبق نسبة زيادة لكل منتج ومرونة الطلب المتوقعة، ويحسب الكمية والإيراد والهامش الجديد، وأقصى انخفاض في الكمية يمكن تحمله دون خسارة هامش، ثم يحكم: الزيادة مفيدة أم تقلل الربح.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لكل منتج اكتب الكمية الحالية والسعر الحالي والتكلفة المتغيرة للوحدة ونسبة الزيادة المقترحة.</t>
        </is>
      </c>
    </row>
    <row r="8" ht="34" customHeight="1">
      <c r="A8" s="11" t="inlineStr">
        <is>
          <t>•</t>
        </is>
      </c>
      <c r="B8" s="12" t="inlineStr">
        <is>
          <t>اكتب مرونة الطلب: كم % تنخفض الكمية مقابل كل 1% زيادة في السعر (قيمة سالبة، مثلًا −1.5). قدّرها من تجارب سابقة أو من سلوك المنافسين.</t>
        </is>
      </c>
    </row>
    <row r="9" ht="22" customHeight="1">
      <c r="B9" s="10" t="inlineStr">
        <is>
          <t>ملاحظات</t>
        </is>
      </c>
    </row>
    <row r="10" ht="34" customHeight="1">
      <c r="A10" s="11" t="inlineStr">
        <is>
          <t>•</t>
        </is>
      </c>
      <c r="B10" s="12" t="inlineStr">
        <is>
          <t>المنتج منخفض الهامش يتحمل انخفاضًا أقل في الكمية، والمرونة العالية (أكبر من 1 بالقيمة المطلقة) تعني أن الزيادة غالبًا تقلل الإيراد. جرّب نسبًا مختلفة قبل القرار، وراعِ رد فعل المنافسين.</t>
        </is>
      </c>
    </row>
    <row r="12" ht="30" customHeight="1">
      <c r="B12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3">
      <c r="B13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25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1" customWidth="1" min="2" max="2"/>
    <col width="10" customWidth="1" min="3" max="3"/>
    <col width="10" customWidth="1" min="4" max="4"/>
    <col width="9" customWidth="1" min="5" max="5"/>
    <col width="9" customWidth="1" min="6" max="6"/>
    <col width="11" customWidth="1" min="7" max="7"/>
    <col width="10" customWidth="1" min="8" max="8"/>
    <col width="13" customWidth="1" min="9" max="9"/>
    <col width="13" customWidth="1" min="10" max="10"/>
    <col width="13" customWidth="1" min="11" max="11"/>
    <col width="13" customWidth="1" min="12" max="12"/>
    <col width="12" customWidth="1" min="13" max="13"/>
    <col width="11" customWidth="1" min="14" max="14"/>
    <col width="12" customWidth="1" min="15" max="15"/>
  </cols>
  <sheetData>
    <row r="1" ht="30" customHeight="1">
      <c r="A1" s="15" t="inlineStr">
        <is>
          <t>أثر زيادة الأسعار على الكميات والربح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  <c r="M1" s="16" t="n"/>
      <c r="N1" s="16" t="n"/>
      <c r="O1" s="16" t="n"/>
    </row>
    <row r="2" ht="30" customHeight="1">
      <c r="A2" s="17" t="inlineStr">
        <is>
          <t>الخلايا الصفراء للإدخال. الكمية الجديدة = الكمية × (1 + نسبة الزيادة × المرونة).</t>
        </is>
      </c>
    </row>
    <row r="5" ht="56" customHeight="1">
      <c r="A5" s="18" t="inlineStr">
        <is>
          <t>المنتج</t>
        </is>
      </c>
      <c r="B5" s="18" t="inlineStr">
        <is>
          <t>الكمية الحالية</t>
        </is>
      </c>
      <c r="C5" s="18" t="inlineStr">
        <is>
          <t>السعر الحالي</t>
        </is>
      </c>
      <c r="D5" s="18" t="inlineStr">
        <is>
          <t>التكلفة المتغيرة</t>
        </is>
      </c>
      <c r="E5" s="18" t="inlineStr">
        <is>
          <t>نسبة الزيادة</t>
        </is>
      </c>
      <c r="F5" s="18" t="inlineStr">
        <is>
          <t>مرونة الطلب</t>
        </is>
      </c>
      <c r="G5" s="18" t="inlineStr">
        <is>
          <t>الكمية المتوقعة</t>
        </is>
      </c>
      <c r="H5" s="18" t="inlineStr">
        <is>
          <t>السعر الجديد</t>
        </is>
      </c>
      <c r="I5" s="18" t="inlineStr">
        <is>
          <t>الإيراد الحالي</t>
        </is>
      </c>
      <c r="J5" s="18" t="inlineStr">
        <is>
          <t>الإيراد الجديد</t>
        </is>
      </c>
      <c r="K5" s="18" t="inlineStr">
        <is>
          <t>هامش المساهمة الحالي</t>
        </is>
      </c>
      <c r="L5" s="18" t="inlineStr">
        <is>
          <t>هامش المساهمة الجديد</t>
        </is>
      </c>
      <c r="M5" s="18" t="inlineStr">
        <is>
          <t>التغير في الهامش</t>
        </is>
      </c>
      <c r="N5" s="18" t="inlineStr">
        <is>
          <t>أقصى انخفاض مقبول في الكمية</t>
        </is>
      </c>
      <c r="O5" s="18" t="inlineStr">
        <is>
          <t>القرار</t>
        </is>
      </c>
    </row>
    <row r="6">
      <c r="A6" s="19" t="inlineStr">
        <is>
          <t>قهوة مطحونة 250 جم</t>
        </is>
      </c>
      <c r="B6" s="20" t="n">
        <v>48000</v>
      </c>
      <c r="C6" s="21" t="n">
        <v>85</v>
      </c>
      <c r="D6" s="21" t="n">
        <v>52</v>
      </c>
      <c r="E6" s="22" t="n">
        <v>0.1</v>
      </c>
      <c r="F6" s="23" t="n">
        <v>-0.8</v>
      </c>
      <c r="G6" s="24">
        <f>IF(A6="","",MAX(0,B6*(1+N(E6)*N(F6))))</f>
        <v/>
      </c>
      <c r="H6" s="25">
        <f>IF(A6="","",C6*(1+N(E6)))</f>
        <v/>
      </c>
      <c r="I6" s="24">
        <f>IF(A6="","",B6*C6)</f>
        <v/>
      </c>
      <c r="J6" s="24">
        <f>IF(A6="","",G6*H6)</f>
        <v/>
      </c>
      <c r="K6" s="24">
        <f>IF(A6="","",B6*(C6-D6))</f>
        <v/>
      </c>
      <c r="L6" s="24">
        <f>IF(A6="","",G6*(H6-D6))</f>
        <v/>
      </c>
      <c r="M6" s="24">
        <f>IF(A6="","",L6-K6)</f>
        <v/>
      </c>
      <c r="N6" s="26">
        <f>IF(OR(A6="",H6&lt;=D6),"",1-(C6-D6)/(H6-D6))</f>
        <v/>
      </c>
      <c r="O6" s="27">
        <f>IF(M6="","",IF(M6&gt;=0,"مفيدة","تقلل الربح"))</f>
        <v/>
      </c>
    </row>
    <row r="7">
      <c r="A7" s="19" t="inlineStr">
        <is>
          <t>شاي فتلة 100 كيس</t>
        </is>
      </c>
      <c r="B7" s="20" t="n">
        <v>65000</v>
      </c>
      <c r="C7" s="21" t="n">
        <v>62</v>
      </c>
      <c r="D7" s="21" t="n">
        <v>41</v>
      </c>
      <c r="E7" s="22" t="n">
        <v>0.08</v>
      </c>
      <c r="F7" s="23" t="n">
        <v>-1.5</v>
      </c>
      <c r="G7" s="24">
        <f>IF(A7="","",MAX(0,B7*(1+N(E7)*N(F7))))</f>
        <v/>
      </c>
      <c r="H7" s="25">
        <f>IF(A7="","",C7*(1+N(E7)))</f>
        <v/>
      </c>
      <c r="I7" s="24">
        <f>IF(A7="","",B7*C7)</f>
        <v/>
      </c>
      <c r="J7" s="24">
        <f>IF(A7="","",G7*H7)</f>
        <v/>
      </c>
      <c r="K7" s="24">
        <f>IF(A7="","",B7*(C7-D7))</f>
        <v/>
      </c>
      <c r="L7" s="24">
        <f>IF(A7="","",G7*(H7-D7))</f>
        <v/>
      </c>
      <c r="M7" s="24">
        <f>IF(A7="","",L7-K7)</f>
        <v/>
      </c>
      <c r="N7" s="26">
        <f>IF(OR(A7="",H7&lt;=D7),"",1-(C7-D7)/(H7-D7))</f>
        <v/>
      </c>
      <c r="O7" s="27">
        <f>IF(M7="","",IF(M7&gt;=0,"مفيدة","تقلل الربح"))</f>
        <v/>
      </c>
    </row>
    <row r="8">
      <c r="A8" s="19" t="inlineStr">
        <is>
          <t>سكر معبأ 1 كجم</t>
        </is>
      </c>
      <c r="B8" s="20" t="n">
        <v>120000</v>
      </c>
      <c r="C8" s="21" t="n">
        <v>38</v>
      </c>
      <c r="D8" s="21" t="n">
        <v>33</v>
      </c>
      <c r="E8" s="22" t="n">
        <v>0.05</v>
      </c>
      <c r="F8" s="23" t="n">
        <v>-2.2</v>
      </c>
      <c r="G8" s="24">
        <f>IF(A8="","",MAX(0,B8*(1+N(E8)*N(F8))))</f>
        <v/>
      </c>
      <c r="H8" s="25">
        <f>IF(A8="","",C8*(1+N(E8)))</f>
        <v/>
      </c>
      <c r="I8" s="24">
        <f>IF(A8="","",B8*C8)</f>
        <v/>
      </c>
      <c r="J8" s="24">
        <f>IF(A8="","",G8*H8)</f>
        <v/>
      </c>
      <c r="K8" s="24">
        <f>IF(A8="","",B8*(C8-D8))</f>
        <v/>
      </c>
      <c r="L8" s="24">
        <f>IF(A8="","",G8*(H8-D8))</f>
        <v/>
      </c>
      <c r="M8" s="24">
        <f>IF(A8="","",L8-K8)</f>
        <v/>
      </c>
      <c r="N8" s="26">
        <f>IF(OR(A8="",H8&lt;=D8),"",1-(C8-D8)/(H8-D8))</f>
        <v/>
      </c>
      <c r="O8" s="27">
        <f>IF(M8="","",IF(M8&gt;=0,"مفيدة","تقلل الربح"))</f>
        <v/>
      </c>
    </row>
    <row r="9">
      <c r="A9" s="19" t="inlineStr">
        <is>
          <t>كاكاو 200 جم</t>
        </is>
      </c>
      <c r="B9" s="20" t="n">
        <v>18000</v>
      </c>
      <c r="C9" s="21" t="n">
        <v>95</v>
      </c>
      <c r="D9" s="21" t="n">
        <v>58</v>
      </c>
      <c r="E9" s="22" t="n">
        <v>0.12</v>
      </c>
      <c r="F9" s="23" t="n">
        <v>-0.6</v>
      </c>
      <c r="G9" s="24">
        <f>IF(A9="","",MAX(0,B9*(1+N(E9)*N(F9))))</f>
        <v/>
      </c>
      <c r="H9" s="25">
        <f>IF(A9="","",C9*(1+N(E9)))</f>
        <v/>
      </c>
      <c r="I9" s="24">
        <f>IF(A9="","",B9*C9)</f>
        <v/>
      </c>
      <c r="J9" s="24">
        <f>IF(A9="","",G9*H9)</f>
        <v/>
      </c>
      <c r="K9" s="24">
        <f>IF(A9="","",B9*(C9-D9))</f>
        <v/>
      </c>
      <c r="L9" s="24">
        <f>IF(A9="","",G9*(H9-D9))</f>
        <v/>
      </c>
      <c r="M9" s="24">
        <f>IF(A9="","",L9-K9)</f>
        <v/>
      </c>
      <c r="N9" s="26">
        <f>IF(OR(A9="",H9&lt;=D9),"",1-(C9-D9)/(H9-D9))</f>
        <v/>
      </c>
      <c r="O9" s="27">
        <f>IF(M9="","",IF(M9&gt;=0,"مفيدة","تقلل الربح"))</f>
        <v/>
      </c>
    </row>
    <row r="10">
      <c r="A10" s="19" t="inlineStr">
        <is>
          <t>بسكويت شاي</t>
        </is>
      </c>
      <c r="B10" s="20" t="n">
        <v>90000</v>
      </c>
      <c r="C10" s="21" t="n">
        <v>22</v>
      </c>
      <c r="D10" s="21" t="n">
        <v>14</v>
      </c>
      <c r="E10" s="22" t="n">
        <v>0.1</v>
      </c>
      <c r="F10" s="23" t="n">
        <v>-1.8</v>
      </c>
      <c r="G10" s="24">
        <f>IF(A10="","",MAX(0,B10*(1+N(E10)*N(F10))))</f>
        <v/>
      </c>
      <c r="H10" s="25">
        <f>IF(A10="","",C10*(1+N(E10)))</f>
        <v/>
      </c>
      <c r="I10" s="24">
        <f>IF(A10="","",B10*C10)</f>
        <v/>
      </c>
      <c r="J10" s="24">
        <f>IF(A10="","",G10*H10)</f>
        <v/>
      </c>
      <c r="K10" s="24">
        <f>IF(A10="","",B10*(C10-D10))</f>
        <v/>
      </c>
      <c r="L10" s="24">
        <f>IF(A10="","",G10*(H10-D10))</f>
        <v/>
      </c>
      <c r="M10" s="24">
        <f>IF(A10="","",L10-K10)</f>
        <v/>
      </c>
      <c r="N10" s="26">
        <f>IF(OR(A10="",H10&lt;=D10),"",1-(C10-D10)/(H10-D10))</f>
        <v/>
      </c>
      <c r="O10" s="27">
        <f>IF(M10="","",IF(M10&gt;=0,"مفيدة","تقلل الربح"))</f>
        <v/>
      </c>
    </row>
    <row r="11">
      <c r="A11" s="19" t="n"/>
      <c r="B11" s="20" t="n"/>
      <c r="C11" s="21" t="n"/>
      <c r="D11" s="21" t="n"/>
      <c r="E11" s="22" t="n"/>
      <c r="F11" s="23" t="n"/>
      <c r="G11" s="24">
        <f>IF(A11="","",MAX(0,B11*(1+N(E11)*N(F11))))</f>
        <v/>
      </c>
      <c r="H11" s="25">
        <f>IF(A11="","",C11*(1+N(E11)))</f>
        <v/>
      </c>
      <c r="I11" s="24">
        <f>IF(A11="","",B11*C11)</f>
        <v/>
      </c>
      <c r="J11" s="24">
        <f>IF(A11="","",G11*H11)</f>
        <v/>
      </c>
      <c r="K11" s="24">
        <f>IF(A11="","",B11*(C11-D11))</f>
        <v/>
      </c>
      <c r="L11" s="24">
        <f>IF(A11="","",G11*(H11-D11))</f>
        <v/>
      </c>
      <c r="M11" s="24">
        <f>IF(A11="","",L11-K11)</f>
        <v/>
      </c>
      <c r="N11" s="26">
        <f>IF(OR(A11="",H11&lt;=D11),"",1-(C11-D11)/(H11-D11))</f>
        <v/>
      </c>
      <c r="O11" s="27">
        <f>IF(M11="","",IF(M11&gt;=0,"مفيدة","تقلل الربح"))</f>
        <v/>
      </c>
    </row>
    <row r="12">
      <c r="A12" s="19" t="n"/>
      <c r="B12" s="20" t="n"/>
      <c r="C12" s="21" t="n"/>
      <c r="D12" s="21" t="n"/>
      <c r="E12" s="22" t="n"/>
      <c r="F12" s="23" t="n"/>
      <c r="G12" s="24">
        <f>IF(A12="","",MAX(0,B12*(1+N(E12)*N(F12))))</f>
        <v/>
      </c>
      <c r="H12" s="25">
        <f>IF(A12="","",C12*(1+N(E12)))</f>
        <v/>
      </c>
      <c r="I12" s="24">
        <f>IF(A12="","",B12*C12)</f>
        <v/>
      </c>
      <c r="J12" s="24">
        <f>IF(A12="","",G12*H12)</f>
        <v/>
      </c>
      <c r="K12" s="24">
        <f>IF(A12="","",B12*(C12-D12))</f>
        <v/>
      </c>
      <c r="L12" s="24">
        <f>IF(A12="","",G12*(H12-D12))</f>
        <v/>
      </c>
      <c r="M12" s="24">
        <f>IF(A12="","",L12-K12)</f>
        <v/>
      </c>
      <c r="N12" s="26">
        <f>IF(OR(A12="",H12&lt;=D12),"",1-(C12-D12)/(H12-D12))</f>
        <v/>
      </c>
      <c r="O12" s="27">
        <f>IF(M12="","",IF(M12&gt;=0,"مفيدة","تقلل الربح"))</f>
        <v/>
      </c>
    </row>
    <row r="13">
      <c r="A13" s="19" t="n"/>
      <c r="B13" s="20" t="n"/>
      <c r="C13" s="21" t="n"/>
      <c r="D13" s="21" t="n"/>
      <c r="E13" s="22" t="n"/>
      <c r="F13" s="23" t="n"/>
      <c r="G13" s="24">
        <f>IF(A13="","",MAX(0,B13*(1+N(E13)*N(F13))))</f>
        <v/>
      </c>
      <c r="H13" s="25">
        <f>IF(A13="","",C13*(1+N(E13)))</f>
        <v/>
      </c>
      <c r="I13" s="24">
        <f>IF(A13="","",B13*C13)</f>
        <v/>
      </c>
      <c r="J13" s="24">
        <f>IF(A13="","",G13*H13)</f>
        <v/>
      </c>
      <c r="K13" s="24">
        <f>IF(A13="","",B13*(C13-D13))</f>
        <v/>
      </c>
      <c r="L13" s="24">
        <f>IF(A13="","",G13*(H13-D13))</f>
        <v/>
      </c>
      <c r="M13" s="24">
        <f>IF(A13="","",L13-K13)</f>
        <v/>
      </c>
      <c r="N13" s="26">
        <f>IF(OR(A13="",H13&lt;=D13),"",1-(C13-D13)/(H13-D13))</f>
        <v/>
      </c>
      <c r="O13" s="27">
        <f>IF(M13="","",IF(M13&gt;=0,"مفيدة","تقلل الربح"))</f>
        <v/>
      </c>
    </row>
    <row r="14">
      <c r="A14" s="19" t="n"/>
      <c r="B14" s="20" t="n"/>
      <c r="C14" s="21" t="n"/>
      <c r="D14" s="21" t="n"/>
      <c r="E14" s="22" t="n"/>
      <c r="F14" s="23" t="n"/>
      <c r="G14" s="24">
        <f>IF(A14="","",MAX(0,B14*(1+N(E14)*N(F14))))</f>
        <v/>
      </c>
      <c r="H14" s="25">
        <f>IF(A14="","",C14*(1+N(E14)))</f>
        <v/>
      </c>
      <c r="I14" s="24">
        <f>IF(A14="","",B14*C14)</f>
        <v/>
      </c>
      <c r="J14" s="24">
        <f>IF(A14="","",G14*H14)</f>
        <v/>
      </c>
      <c r="K14" s="24">
        <f>IF(A14="","",B14*(C14-D14))</f>
        <v/>
      </c>
      <c r="L14" s="24">
        <f>IF(A14="","",G14*(H14-D14))</f>
        <v/>
      </c>
      <c r="M14" s="24">
        <f>IF(A14="","",L14-K14)</f>
        <v/>
      </c>
      <c r="N14" s="26">
        <f>IF(OR(A14="",H14&lt;=D14),"",1-(C14-D14)/(H14-D14))</f>
        <v/>
      </c>
      <c r="O14" s="27">
        <f>IF(M14="","",IF(M14&gt;=0,"مفيدة","تقلل الربح"))</f>
        <v/>
      </c>
    </row>
    <row r="15">
      <c r="A15" s="19" t="n"/>
      <c r="B15" s="20" t="n"/>
      <c r="C15" s="21" t="n"/>
      <c r="D15" s="21" t="n"/>
      <c r="E15" s="22" t="n"/>
      <c r="F15" s="23" t="n"/>
      <c r="G15" s="24">
        <f>IF(A15="","",MAX(0,B15*(1+N(E15)*N(F15))))</f>
        <v/>
      </c>
      <c r="H15" s="25">
        <f>IF(A15="","",C15*(1+N(E15)))</f>
        <v/>
      </c>
      <c r="I15" s="24">
        <f>IF(A15="","",B15*C15)</f>
        <v/>
      </c>
      <c r="J15" s="24">
        <f>IF(A15="","",G15*H15)</f>
        <v/>
      </c>
      <c r="K15" s="24">
        <f>IF(A15="","",B15*(C15-D15))</f>
        <v/>
      </c>
      <c r="L15" s="24">
        <f>IF(A15="","",G15*(H15-D15))</f>
        <v/>
      </c>
      <c r="M15" s="24">
        <f>IF(A15="","",L15-K15)</f>
        <v/>
      </c>
      <c r="N15" s="26">
        <f>IF(OR(A15="",H15&lt;=D15),"",1-(C15-D15)/(H15-D15))</f>
        <v/>
      </c>
      <c r="O15" s="27">
        <f>IF(M15="","",IF(M15&gt;=0,"مفيدة","تقلل الربح"))</f>
        <v/>
      </c>
    </row>
    <row r="16">
      <c r="A16" s="19" t="n"/>
      <c r="B16" s="20" t="n"/>
      <c r="C16" s="21" t="n"/>
      <c r="D16" s="21" t="n"/>
      <c r="E16" s="22" t="n"/>
      <c r="F16" s="23" t="n"/>
      <c r="G16" s="24">
        <f>IF(A16="","",MAX(0,B16*(1+N(E16)*N(F16))))</f>
        <v/>
      </c>
      <c r="H16" s="25">
        <f>IF(A16="","",C16*(1+N(E16)))</f>
        <v/>
      </c>
      <c r="I16" s="24">
        <f>IF(A16="","",B16*C16)</f>
        <v/>
      </c>
      <c r="J16" s="24">
        <f>IF(A16="","",G16*H16)</f>
        <v/>
      </c>
      <c r="K16" s="24">
        <f>IF(A16="","",B16*(C16-D16))</f>
        <v/>
      </c>
      <c r="L16" s="24">
        <f>IF(A16="","",G16*(H16-D16))</f>
        <v/>
      </c>
      <c r="M16" s="24">
        <f>IF(A16="","",L16-K16)</f>
        <v/>
      </c>
      <c r="N16" s="26">
        <f>IF(OR(A16="",H16&lt;=D16),"",1-(C16-D16)/(H16-D16))</f>
        <v/>
      </c>
      <c r="O16" s="27">
        <f>IF(M16="","",IF(M16&gt;=0,"مفيدة","تقلل الربح"))</f>
        <v/>
      </c>
    </row>
    <row r="17">
      <c r="A17" s="19" t="n"/>
      <c r="B17" s="20" t="n"/>
      <c r="C17" s="21" t="n"/>
      <c r="D17" s="21" t="n"/>
      <c r="E17" s="22" t="n"/>
      <c r="F17" s="23" t="n"/>
      <c r="G17" s="24">
        <f>IF(A17="","",MAX(0,B17*(1+N(E17)*N(F17))))</f>
        <v/>
      </c>
      <c r="H17" s="25">
        <f>IF(A17="","",C17*(1+N(E17)))</f>
        <v/>
      </c>
      <c r="I17" s="24">
        <f>IF(A17="","",B17*C17)</f>
        <v/>
      </c>
      <c r="J17" s="24">
        <f>IF(A17="","",G17*H17)</f>
        <v/>
      </c>
      <c r="K17" s="24">
        <f>IF(A17="","",B17*(C17-D17))</f>
        <v/>
      </c>
      <c r="L17" s="24">
        <f>IF(A17="","",G17*(H17-D17))</f>
        <v/>
      </c>
      <c r="M17" s="24">
        <f>IF(A17="","",L17-K17)</f>
        <v/>
      </c>
      <c r="N17" s="26">
        <f>IF(OR(A17="",H17&lt;=D17),"",1-(C17-D17)/(H17-D17))</f>
        <v/>
      </c>
      <c r="O17" s="27">
        <f>IF(M17="","",IF(M17&gt;=0,"مفيدة","تقلل الربح"))</f>
        <v/>
      </c>
    </row>
    <row r="18">
      <c r="A18" s="19" t="n"/>
      <c r="B18" s="20" t="n"/>
      <c r="C18" s="21" t="n"/>
      <c r="D18" s="21" t="n"/>
      <c r="E18" s="22" t="n"/>
      <c r="F18" s="23" t="n"/>
      <c r="G18" s="24">
        <f>IF(A18="","",MAX(0,B18*(1+N(E18)*N(F18))))</f>
        <v/>
      </c>
      <c r="H18" s="25">
        <f>IF(A18="","",C18*(1+N(E18)))</f>
        <v/>
      </c>
      <c r="I18" s="24">
        <f>IF(A18="","",B18*C18)</f>
        <v/>
      </c>
      <c r="J18" s="24">
        <f>IF(A18="","",G18*H18)</f>
        <v/>
      </c>
      <c r="K18" s="24">
        <f>IF(A18="","",B18*(C18-D18))</f>
        <v/>
      </c>
      <c r="L18" s="24">
        <f>IF(A18="","",G18*(H18-D18))</f>
        <v/>
      </c>
      <c r="M18" s="24">
        <f>IF(A18="","",L18-K18)</f>
        <v/>
      </c>
      <c r="N18" s="26">
        <f>IF(OR(A18="",H18&lt;=D18),"",1-(C18-D18)/(H18-D18))</f>
        <v/>
      </c>
      <c r="O18" s="27">
        <f>IF(M18="","",IF(M18&gt;=0,"مفيدة","تقلل الربح"))</f>
        <v/>
      </c>
    </row>
    <row r="19">
      <c r="A19" s="19" t="n"/>
      <c r="B19" s="20" t="n"/>
      <c r="C19" s="21" t="n"/>
      <c r="D19" s="21" t="n"/>
      <c r="E19" s="22" t="n"/>
      <c r="F19" s="23" t="n"/>
      <c r="G19" s="24">
        <f>IF(A19="","",MAX(0,B19*(1+N(E19)*N(F19))))</f>
        <v/>
      </c>
      <c r="H19" s="25">
        <f>IF(A19="","",C19*(1+N(E19)))</f>
        <v/>
      </c>
      <c r="I19" s="24">
        <f>IF(A19="","",B19*C19)</f>
        <v/>
      </c>
      <c r="J19" s="24">
        <f>IF(A19="","",G19*H19)</f>
        <v/>
      </c>
      <c r="K19" s="24">
        <f>IF(A19="","",B19*(C19-D19))</f>
        <v/>
      </c>
      <c r="L19" s="24">
        <f>IF(A19="","",G19*(H19-D19))</f>
        <v/>
      </c>
      <c r="M19" s="24">
        <f>IF(A19="","",L19-K19)</f>
        <v/>
      </c>
      <c r="N19" s="26">
        <f>IF(OR(A19="",H19&lt;=D19),"",1-(C19-D19)/(H19-D19))</f>
        <v/>
      </c>
      <c r="O19" s="27">
        <f>IF(M19="","",IF(M19&gt;=0,"مفيدة","تقلل الربح"))</f>
        <v/>
      </c>
    </row>
    <row r="20">
      <c r="A20" s="19" t="n"/>
      <c r="B20" s="20" t="n"/>
      <c r="C20" s="21" t="n"/>
      <c r="D20" s="21" t="n"/>
      <c r="E20" s="22" t="n"/>
      <c r="F20" s="23" t="n"/>
      <c r="G20" s="24">
        <f>IF(A20="","",MAX(0,B20*(1+N(E20)*N(F20))))</f>
        <v/>
      </c>
      <c r="H20" s="25">
        <f>IF(A20="","",C20*(1+N(E20)))</f>
        <v/>
      </c>
      <c r="I20" s="24">
        <f>IF(A20="","",B20*C20)</f>
        <v/>
      </c>
      <c r="J20" s="24">
        <f>IF(A20="","",G20*H20)</f>
        <v/>
      </c>
      <c r="K20" s="24">
        <f>IF(A20="","",B20*(C20-D20))</f>
        <v/>
      </c>
      <c r="L20" s="24">
        <f>IF(A20="","",G20*(H20-D20))</f>
        <v/>
      </c>
      <c r="M20" s="24">
        <f>IF(A20="","",L20-K20)</f>
        <v/>
      </c>
      <c r="N20" s="26">
        <f>IF(OR(A20="",H20&lt;=D20),"",1-(C20-D20)/(H20-D20))</f>
        <v/>
      </c>
      <c r="O20" s="27">
        <f>IF(M20="","",IF(M20&gt;=0,"مفيدة","تقلل الربح"))</f>
        <v/>
      </c>
    </row>
    <row r="21">
      <c r="A21" s="28" t="inlineStr">
        <is>
          <t>الإجمالي</t>
        </is>
      </c>
      <c r="B21" s="29" t="n"/>
      <c r="C21" s="29" t="n"/>
      <c r="D21" s="29" t="n"/>
      <c r="E21" s="29" t="n"/>
      <c r="F21" s="29" t="n"/>
      <c r="G21" s="29" t="n"/>
      <c r="H21" s="29" t="n"/>
      <c r="I21" s="30">
        <f>SUM(I6:I20)</f>
        <v/>
      </c>
      <c r="J21" s="30">
        <f>SUM(J6:J20)</f>
        <v/>
      </c>
      <c r="K21" s="30">
        <f>SUM(K6:K20)</f>
        <v/>
      </c>
      <c r="L21" s="30">
        <f>SUM(L6:L20)</f>
        <v/>
      </c>
      <c r="M21" s="30">
        <f>SUM(M6:M20)</f>
        <v/>
      </c>
      <c r="N21" s="29" t="n"/>
      <c r="O21" s="31">
        <f>IF(M21&gt;=0,"مفيدة","تقلل الربح")</f>
        <v/>
      </c>
    </row>
    <row r="23">
      <c r="A23" s="32" t="inlineStr">
        <is>
          <t>التغير في الإيراد</t>
        </is>
      </c>
      <c r="B23" s="33" t="n"/>
      <c r="C23" s="24">
        <f>J21-I21</f>
        <v/>
      </c>
    </row>
    <row r="24">
      <c r="A24" s="32" t="inlineStr">
        <is>
          <t>نسبة التغير في الإيراد</t>
        </is>
      </c>
      <c r="B24" s="33" t="n"/>
      <c r="C24" s="26">
        <f>IF(I21=0,"",J21/I21-1)</f>
        <v/>
      </c>
    </row>
    <row r="25">
      <c r="A25" s="34" t="inlineStr">
        <is>
          <t>نسبة التغير في هامش المساهمة</t>
        </is>
      </c>
      <c r="B25" s="33" t="n"/>
      <c r="C25" s="35">
        <f>IF(K21=0,"",L21/K21-1)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5">
    <mergeCell ref="A24:B24"/>
    <mergeCell ref="A2:O2"/>
    <mergeCell ref="A25:B25"/>
    <mergeCell ref="A1:O1"/>
    <mergeCell ref="A23:B23"/>
  </mergeCells>
  <conditionalFormatting sqref="O6:O21">
    <cfRule type="cellIs" priority="1" operator="equal" dxfId="0">
      <formula>"تقلل الربح"</formula>
    </cfRule>
    <cfRule type="cellIs" priority="2" operator="equal" dxfId="1">
      <formula>"مفيدة"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2026-10-29T09:55:58Z</dcterms:created>
  <dcterms:modified xmlns:dcterms="http://purl.org/dc/terms/" xmlns:xsi="http://www.w3.org/2001/XMLSchema-instance" xsi:type="dcterms:W3CDTF">2026-10-29T09:55:58Z</dcterms:modified>
</cp:coreProperties>
</file>