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وقع" sheetId="3" state="visible" r:id="rId3"/>
  </sheets>
  <definedNames>
    <definedName name="_xlnm.Print_Area" localSheetId="2">'التوقع'!$A$1:$J$30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4" fontId="16" fillId="5" borderId="6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إعادة توقع نتائج السنة مقابل الموازنة (Reforecast)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في منتصف السنة أو آخر الربع الثالث تحتاج الإدارة إجابة: أين سننتهي هذا العام؟ القالب يجمع الفعلي حتى تاريخه مع المتوقع لباقي السنة لكل بند، ويقارن النتيجة المتوقعة بالموازنة السنوية، ويعرض معدل التشغيل الحالي كمرجع.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عدد الشهور المنقضية أعلى ورقة «التوقع».</t>
        </is>
      </c>
    </row>
    <row r="8" ht="34" customHeight="1">
      <c r="A8" s="11" t="inlineStr">
        <is>
          <t>•</t>
        </is>
      </c>
      <c r="B8" s="12" t="inlineStr">
        <is>
          <t>لكل بند اكتب النوع والموازنة السنوية والفعلي حتى تاريخه وتقديرك لباقي السنة (من خطط المبيعات والعقود والمصروفات المعروفة).</t>
        </is>
      </c>
    </row>
    <row r="9" ht="34" customHeight="1">
      <c r="A9" s="11" t="inlineStr">
        <is>
          <t>•</t>
        </is>
      </c>
      <c r="B9" s="12" t="inlineStr">
        <is>
          <t>يظهر المتوقع للسنة والانحراف عن الموازنة (الموجب ملائم) ومعدل التشغيل = الفعلي ÷ الشهور × 12، وملخص الربح.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معدل التشغيل يفترض استمرار نفس المستوى الشهري؛ إن كان النشاط موسميًا فاعتمد على التقدير لا على المعدل. وثّق أسباب أي انحراف كبير وخطة معالجته.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0" customWidth="1" min="8" max="8"/>
    <col width="12" customWidth="1" min="9" max="9"/>
    <col width="14" customWidth="1" min="10" max="10"/>
  </cols>
  <sheetData>
    <row r="1" ht="30" customHeight="1">
      <c r="A1" s="15" t="inlineStr">
        <is>
          <t>إعادة توقع نتائج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 الانحراف الموجب ملائم والسالب غير ملائم.</t>
        </is>
      </c>
    </row>
    <row r="3">
      <c r="A3" s="18" t="inlineStr">
        <is>
          <t>الشهور المنقضية</t>
        </is>
      </c>
      <c r="B3" s="19" t="n">
        <v>9</v>
      </c>
    </row>
    <row r="5" ht="44" customHeight="1">
      <c r="A5" s="20" t="inlineStr">
        <is>
          <t>البند</t>
        </is>
      </c>
      <c r="B5" s="20" t="inlineStr">
        <is>
          <t>النوع</t>
        </is>
      </c>
      <c r="C5" s="20" t="inlineStr">
        <is>
          <t>الموازنة السنوية</t>
        </is>
      </c>
      <c r="D5" s="20" t="inlineStr">
        <is>
          <t>الفعلي حتى تاريخه</t>
        </is>
      </c>
      <c r="E5" s="20" t="inlineStr">
        <is>
          <t>المتوقع لباقي السنة</t>
        </is>
      </c>
      <c r="F5" s="20" t="inlineStr">
        <is>
          <t>المتوقع للسنة</t>
        </is>
      </c>
      <c r="G5" s="20" t="inlineStr">
        <is>
          <t>الانحراف عن الموازنة</t>
        </is>
      </c>
      <c r="H5" s="20" t="inlineStr">
        <is>
          <t>نسبة الانحراف</t>
        </is>
      </c>
      <c r="I5" s="20" t="inlineStr">
        <is>
          <t>التقييم</t>
        </is>
      </c>
      <c r="J5" s="20" t="inlineStr">
        <is>
          <t>معدل التشغيل السنوي</t>
        </is>
      </c>
    </row>
    <row r="6">
      <c r="A6" s="21" t="inlineStr">
        <is>
          <t>مبيعات محلية</t>
        </is>
      </c>
      <c r="B6" s="22" t="inlineStr">
        <is>
          <t>إيراد</t>
        </is>
      </c>
      <c r="C6" s="19" t="n">
        <v>36000000</v>
      </c>
      <c r="D6" s="19" t="n">
        <v>25800000</v>
      </c>
      <c r="E6" s="19" t="n">
        <v>10200000</v>
      </c>
      <c r="F6" s="23">
        <f>IF(A6="","",N(D6)+N(E6))</f>
        <v/>
      </c>
      <c r="G6" s="23">
        <f>IF(F6="","",IF(B6="إيراد",F6-N(C6),N(C6)-F6))</f>
        <v/>
      </c>
      <c r="H6" s="24">
        <f>IF(OR(G6="",N(C6)=0),"",G6/C6)</f>
        <v/>
      </c>
      <c r="I6" s="25">
        <f>IF(G6="","",IF(G6&gt;=0,"ملائم","غير ملائم"))</f>
        <v/>
      </c>
      <c r="J6" s="23">
        <f>IF(OR(A6="",N($B$3)=0),"",N(D6)/$B$3*12)</f>
        <v/>
      </c>
    </row>
    <row r="7">
      <c r="A7" s="21" t="inlineStr">
        <is>
          <t>مبيعات تصدير</t>
        </is>
      </c>
      <c r="B7" s="22" t="inlineStr">
        <is>
          <t>إيراد</t>
        </is>
      </c>
      <c r="C7" s="19" t="n">
        <v>9000000</v>
      </c>
      <c r="D7" s="19" t="n">
        <v>7400000</v>
      </c>
      <c r="E7" s="19" t="n">
        <v>2900000</v>
      </c>
      <c r="F7" s="23">
        <f>IF(A7="","",N(D7)+N(E7))</f>
        <v/>
      </c>
      <c r="G7" s="23">
        <f>IF(F7="","",IF(B7="إيراد",F7-N(C7),N(C7)-F7))</f>
        <v/>
      </c>
      <c r="H7" s="24">
        <f>IF(OR(G7="",N(C7)=0),"",G7/C7)</f>
        <v/>
      </c>
      <c r="I7" s="25">
        <f>IF(G7="","",IF(G7&gt;=0,"ملائم","غير ملائم"))</f>
        <v/>
      </c>
      <c r="J7" s="23">
        <f>IF(OR(A7="",N($B$3)=0),"",N(D7)/$B$3*12)</f>
        <v/>
      </c>
    </row>
    <row r="8">
      <c r="A8" s="21" t="inlineStr">
        <is>
          <t>إيرادات خدمات</t>
        </is>
      </c>
      <c r="B8" s="22" t="inlineStr">
        <is>
          <t>إيراد</t>
        </is>
      </c>
      <c r="C8" s="19" t="n">
        <v>3000000</v>
      </c>
      <c r="D8" s="19" t="n">
        <v>1950000</v>
      </c>
      <c r="E8" s="19" t="n">
        <v>800000</v>
      </c>
      <c r="F8" s="23">
        <f>IF(A8="","",N(D8)+N(E8))</f>
        <v/>
      </c>
      <c r="G8" s="23">
        <f>IF(F8="","",IF(B8="إيراد",F8-N(C8),N(C8)-F8))</f>
        <v/>
      </c>
      <c r="H8" s="24">
        <f>IF(OR(G8="",N(C8)=0),"",G8/C8)</f>
        <v/>
      </c>
      <c r="I8" s="25">
        <f>IF(G8="","",IF(G8&gt;=0,"ملائم","غير ملائم"))</f>
        <v/>
      </c>
      <c r="J8" s="23">
        <f>IF(OR(A8="",N($B$3)=0),"",N(D8)/$B$3*12)</f>
        <v/>
      </c>
    </row>
    <row r="9">
      <c r="A9" s="21" t="inlineStr">
        <is>
          <t>تكلفة المبيعات</t>
        </is>
      </c>
      <c r="B9" s="22" t="inlineStr">
        <is>
          <t>مصروف</t>
        </is>
      </c>
      <c r="C9" s="19" t="n">
        <v>28500000</v>
      </c>
      <c r="D9" s="19" t="n">
        <v>21000000</v>
      </c>
      <c r="E9" s="19" t="n">
        <v>8100000</v>
      </c>
      <c r="F9" s="23">
        <f>IF(A9="","",N(D9)+N(E9))</f>
        <v/>
      </c>
      <c r="G9" s="23">
        <f>IF(F9="","",IF(B9="إيراد",F9-N(C9),N(C9)-F9))</f>
        <v/>
      </c>
      <c r="H9" s="24">
        <f>IF(OR(G9="",N(C9)=0),"",G9/C9)</f>
        <v/>
      </c>
      <c r="I9" s="25">
        <f>IF(G9="","",IF(G9&gt;=0,"ملائم","غير ملائم"))</f>
        <v/>
      </c>
      <c r="J9" s="23">
        <f>IF(OR(A9="",N($B$3)=0),"",N(D9)/$B$3*12)</f>
        <v/>
      </c>
    </row>
    <row r="10">
      <c r="A10" s="21" t="inlineStr">
        <is>
          <t>رواتب وأجور</t>
        </is>
      </c>
      <c r="B10" s="22" t="inlineStr">
        <is>
          <t>مصروف</t>
        </is>
      </c>
      <c r="C10" s="19" t="n">
        <v>6200000</v>
      </c>
      <c r="D10" s="19" t="n">
        <v>4700000</v>
      </c>
      <c r="E10" s="19" t="n">
        <v>1600000</v>
      </c>
      <c r="F10" s="23">
        <f>IF(A10="","",N(D10)+N(E10))</f>
        <v/>
      </c>
      <c r="G10" s="23">
        <f>IF(F10="","",IF(B10="إيراد",F10-N(C10),N(C10)-F10))</f>
        <v/>
      </c>
      <c r="H10" s="24">
        <f>IF(OR(G10="",N(C10)=0),"",G10/C10)</f>
        <v/>
      </c>
      <c r="I10" s="25">
        <f>IF(G10="","",IF(G10&gt;=0,"ملائم","غير ملائم"))</f>
        <v/>
      </c>
      <c r="J10" s="23">
        <f>IF(OR(A10="",N($B$3)=0),"",N(D10)/$B$3*12)</f>
        <v/>
      </c>
    </row>
    <row r="11">
      <c r="A11" s="21" t="inlineStr">
        <is>
          <t>تسويق وإعلان</t>
        </is>
      </c>
      <c r="B11" s="22" t="inlineStr">
        <is>
          <t>مصروف</t>
        </is>
      </c>
      <c r="C11" s="19" t="n">
        <v>1800000</v>
      </c>
      <c r="D11" s="19" t="n">
        <v>1150000</v>
      </c>
      <c r="E11" s="19" t="n">
        <v>700000</v>
      </c>
      <c r="F11" s="23">
        <f>IF(A11="","",N(D11)+N(E11))</f>
        <v/>
      </c>
      <c r="G11" s="23">
        <f>IF(F11="","",IF(B11="إيراد",F11-N(C11),N(C11)-F11))</f>
        <v/>
      </c>
      <c r="H11" s="24">
        <f>IF(OR(G11="",N(C11)=0),"",G11/C11)</f>
        <v/>
      </c>
      <c r="I11" s="25">
        <f>IF(G11="","",IF(G11&gt;=0,"ملائم","غير ملائم"))</f>
        <v/>
      </c>
      <c r="J11" s="23">
        <f>IF(OR(A11="",N($B$3)=0),"",N(D11)/$B$3*12)</f>
        <v/>
      </c>
    </row>
    <row r="12">
      <c r="A12" s="21" t="inlineStr">
        <is>
          <t>إيجارات</t>
        </is>
      </c>
      <c r="B12" s="22" t="inlineStr">
        <is>
          <t>مصروف</t>
        </is>
      </c>
      <c r="C12" s="19" t="n">
        <v>960000</v>
      </c>
      <c r="D12" s="19" t="n">
        <v>720000</v>
      </c>
      <c r="E12" s="19" t="n">
        <v>240000</v>
      </c>
      <c r="F12" s="23">
        <f>IF(A12="","",N(D12)+N(E12))</f>
        <v/>
      </c>
      <c r="G12" s="23">
        <f>IF(F12="","",IF(B12="إيراد",F12-N(C12),N(C12)-F12))</f>
        <v/>
      </c>
      <c r="H12" s="24">
        <f>IF(OR(G12="",N(C12)=0),"",G12/C12)</f>
        <v/>
      </c>
      <c r="I12" s="25">
        <f>IF(G12="","",IF(G12&gt;=0,"ملائم","غير ملائم"))</f>
        <v/>
      </c>
      <c r="J12" s="23">
        <f>IF(OR(A12="",N($B$3)=0),"",N(D12)/$B$3*12)</f>
        <v/>
      </c>
    </row>
    <row r="13">
      <c r="A13" s="21" t="inlineStr">
        <is>
          <t>مصروفات إدارية أخرى</t>
        </is>
      </c>
      <c r="B13" s="22" t="inlineStr">
        <is>
          <t>مصروف</t>
        </is>
      </c>
      <c r="C13" s="19" t="n">
        <v>1400000</v>
      </c>
      <c r="D13" s="19" t="n">
        <v>1120000</v>
      </c>
      <c r="E13" s="19" t="n">
        <v>420000</v>
      </c>
      <c r="F13" s="23">
        <f>IF(A13="","",N(D13)+N(E13))</f>
        <v/>
      </c>
      <c r="G13" s="23">
        <f>IF(F13="","",IF(B13="إيراد",F13-N(C13),N(C13)-F13))</f>
        <v/>
      </c>
      <c r="H13" s="24">
        <f>IF(OR(G13="",N(C13)=0),"",G13/C13)</f>
        <v/>
      </c>
      <c r="I13" s="25">
        <f>IF(G13="","",IF(G13&gt;=0,"ملائم","غير ملائم"))</f>
        <v/>
      </c>
      <c r="J13" s="23">
        <f>IF(OR(A13="",N($B$3)=0),"",N(D13)/$B$3*12)</f>
        <v/>
      </c>
    </row>
    <row r="14">
      <c r="A14" s="21" t="inlineStr">
        <is>
          <t>مصروفات تمويلية</t>
        </is>
      </c>
      <c r="B14" s="22" t="inlineStr">
        <is>
          <t>مصروف</t>
        </is>
      </c>
      <c r="C14" s="19" t="n">
        <v>900000</v>
      </c>
      <c r="D14" s="19" t="n">
        <v>610000</v>
      </c>
      <c r="E14" s="19" t="n">
        <v>250000</v>
      </c>
      <c r="F14" s="23">
        <f>IF(A14="","",N(D14)+N(E14))</f>
        <v/>
      </c>
      <c r="G14" s="23">
        <f>IF(F14="","",IF(B14="إيراد",F14-N(C14),N(C14)-F14))</f>
        <v/>
      </c>
      <c r="H14" s="24">
        <f>IF(OR(G14="",N(C14)=0),"",G14/C14)</f>
        <v/>
      </c>
      <c r="I14" s="25">
        <f>IF(G14="","",IF(G14&gt;=0,"ملائم","غير ملائم"))</f>
        <v/>
      </c>
      <c r="J14" s="23">
        <f>IF(OR(A14="",N($B$3)=0),"",N(D14)/$B$3*12)</f>
        <v/>
      </c>
    </row>
    <row r="15">
      <c r="A15" s="21" t="n"/>
      <c r="B15" s="22" t="n"/>
      <c r="C15" s="19" t="n"/>
      <c r="D15" s="19" t="n"/>
      <c r="E15" s="19" t="n"/>
      <c r="F15" s="23">
        <f>IF(A15="","",N(D15)+N(E15))</f>
        <v/>
      </c>
      <c r="G15" s="23">
        <f>IF(F15="","",IF(B15="إيراد",F15-N(C15),N(C15)-F15))</f>
        <v/>
      </c>
      <c r="H15" s="24">
        <f>IF(OR(G15="",N(C15)=0),"",G15/C15)</f>
        <v/>
      </c>
      <c r="I15" s="25">
        <f>IF(G15="","",IF(G15&gt;=0,"ملائم","غير ملائم"))</f>
        <v/>
      </c>
      <c r="J15" s="23">
        <f>IF(OR(A15="",N($B$3)=0),"",N(D15)/$B$3*12)</f>
        <v/>
      </c>
    </row>
    <row r="16">
      <c r="A16" s="21" t="n"/>
      <c r="B16" s="22" t="n"/>
      <c r="C16" s="19" t="n"/>
      <c r="D16" s="19" t="n"/>
      <c r="E16" s="19" t="n"/>
      <c r="F16" s="23">
        <f>IF(A16="","",N(D16)+N(E16))</f>
        <v/>
      </c>
      <c r="G16" s="23">
        <f>IF(F16="","",IF(B16="إيراد",F16-N(C16),N(C16)-F16))</f>
        <v/>
      </c>
      <c r="H16" s="24">
        <f>IF(OR(G16="",N(C16)=0),"",G16/C16)</f>
        <v/>
      </c>
      <c r="I16" s="25">
        <f>IF(G16="","",IF(G16&gt;=0,"ملائم","غير ملائم"))</f>
        <v/>
      </c>
      <c r="J16" s="23">
        <f>IF(OR(A16="",N($B$3)=0),"",N(D16)/$B$3*12)</f>
        <v/>
      </c>
    </row>
    <row r="17">
      <c r="A17" s="21" t="n"/>
      <c r="B17" s="22" t="n"/>
      <c r="C17" s="19" t="n"/>
      <c r="D17" s="19" t="n"/>
      <c r="E17" s="19" t="n"/>
      <c r="F17" s="23">
        <f>IF(A17="","",N(D17)+N(E17))</f>
        <v/>
      </c>
      <c r="G17" s="23">
        <f>IF(F17="","",IF(B17="إيراد",F17-N(C17),N(C17)-F17))</f>
        <v/>
      </c>
      <c r="H17" s="24">
        <f>IF(OR(G17="",N(C17)=0),"",G17/C17)</f>
        <v/>
      </c>
      <c r="I17" s="25">
        <f>IF(G17="","",IF(G17&gt;=0,"ملائم","غير ملائم"))</f>
        <v/>
      </c>
      <c r="J17" s="23">
        <f>IF(OR(A17="",N($B$3)=0),"",N(D17)/$B$3*12)</f>
        <v/>
      </c>
    </row>
    <row r="18">
      <c r="A18" s="21" t="n"/>
      <c r="B18" s="22" t="n"/>
      <c r="C18" s="19" t="n"/>
      <c r="D18" s="19" t="n"/>
      <c r="E18" s="19" t="n"/>
      <c r="F18" s="23">
        <f>IF(A18="","",N(D18)+N(E18))</f>
        <v/>
      </c>
      <c r="G18" s="23">
        <f>IF(F18="","",IF(B18="إيراد",F18-N(C18),N(C18)-F18))</f>
        <v/>
      </c>
      <c r="H18" s="24">
        <f>IF(OR(G18="",N(C18)=0),"",G18/C18)</f>
        <v/>
      </c>
      <c r="I18" s="25">
        <f>IF(G18="","",IF(G18&gt;=0,"ملائم","غير ملائم"))</f>
        <v/>
      </c>
      <c r="J18" s="23">
        <f>IF(OR(A18="",N($B$3)=0),"",N(D18)/$B$3*12)</f>
        <v/>
      </c>
    </row>
    <row r="19">
      <c r="A19" s="21" t="n"/>
      <c r="B19" s="22" t="n"/>
      <c r="C19" s="19" t="n"/>
      <c r="D19" s="19" t="n"/>
      <c r="E19" s="19" t="n"/>
      <c r="F19" s="23">
        <f>IF(A19="","",N(D19)+N(E19))</f>
        <v/>
      </c>
      <c r="G19" s="23">
        <f>IF(F19="","",IF(B19="إيراد",F19-N(C19),N(C19)-F19))</f>
        <v/>
      </c>
      <c r="H19" s="24">
        <f>IF(OR(G19="",N(C19)=0),"",G19/C19)</f>
        <v/>
      </c>
      <c r="I19" s="25">
        <f>IF(G19="","",IF(G19&gt;=0,"ملائم","غير ملائم"))</f>
        <v/>
      </c>
      <c r="J19" s="23">
        <f>IF(OR(A19="",N($B$3)=0),"",N(D19)/$B$3*12)</f>
        <v/>
      </c>
    </row>
    <row r="20">
      <c r="A20" s="21" t="n"/>
      <c r="B20" s="22" t="n"/>
      <c r="C20" s="19" t="n"/>
      <c r="D20" s="19" t="n"/>
      <c r="E20" s="19" t="n"/>
      <c r="F20" s="23">
        <f>IF(A20="","",N(D20)+N(E20))</f>
        <v/>
      </c>
      <c r="G20" s="23">
        <f>IF(F20="","",IF(B20="إيراد",F20-N(C20),N(C20)-F20))</f>
        <v/>
      </c>
      <c r="H20" s="24">
        <f>IF(OR(G20="",N(C20)=0),"",G20/C20)</f>
        <v/>
      </c>
      <c r="I20" s="25">
        <f>IF(G20="","",IF(G20&gt;=0,"ملائم","غير ملائم"))</f>
        <v/>
      </c>
      <c r="J20" s="23">
        <f>IF(OR(A20="",N($B$3)=0),"",N(D20)/$B$3*12)</f>
        <v/>
      </c>
    </row>
    <row r="21">
      <c r="A21" s="21" t="n"/>
      <c r="B21" s="22" t="n"/>
      <c r="C21" s="19" t="n"/>
      <c r="D21" s="19" t="n"/>
      <c r="E21" s="19" t="n"/>
      <c r="F21" s="23">
        <f>IF(A21="","",N(D21)+N(E21))</f>
        <v/>
      </c>
      <c r="G21" s="23">
        <f>IF(F21="","",IF(B21="إيراد",F21-N(C21),N(C21)-F21))</f>
        <v/>
      </c>
      <c r="H21" s="24">
        <f>IF(OR(G21="",N(C21)=0),"",G21/C21)</f>
        <v/>
      </c>
      <c r="I21" s="25">
        <f>IF(G21="","",IF(G21&gt;=0,"ملائم","غير ملائم"))</f>
        <v/>
      </c>
      <c r="J21" s="23">
        <f>IF(OR(A21="",N($B$3)=0),"",N(D21)/$B$3*12)</f>
        <v/>
      </c>
    </row>
    <row r="22">
      <c r="A22" s="21" t="n"/>
      <c r="B22" s="22" t="n"/>
      <c r="C22" s="19" t="n"/>
      <c r="D22" s="19" t="n"/>
      <c r="E22" s="19" t="n"/>
      <c r="F22" s="23">
        <f>IF(A22="","",N(D22)+N(E22))</f>
        <v/>
      </c>
      <c r="G22" s="23">
        <f>IF(F22="","",IF(B22="إيراد",F22-N(C22),N(C22)-F22))</f>
        <v/>
      </c>
      <c r="H22" s="24">
        <f>IF(OR(G22="",N(C22)=0),"",G22/C22)</f>
        <v/>
      </c>
      <c r="I22" s="25">
        <f>IF(G22="","",IF(G22&gt;=0,"ملائم","غير ملائم"))</f>
        <v/>
      </c>
      <c r="J22" s="23">
        <f>IF(OR(A22="",N($B$3)=0),"",N(D22)/$B$3*12)</f>
        <v/>
      </c>
    </row>
    <row r="23">
      <c r="A23" s="21" t="n"/>
      <c r="B23" s="22" t="n"/>
      <c r="C23" s="19" t="n"/>
      <c r="D23" s="19" t="n"/>
      <c r="E23" s="19" t="n"/>
      <c r="F23" s="23">
        <f>IF(A23="","",N(D23)+N(E23))</f>
        <v/>
      </c>
      <c r="G23" s="23">
        <f>IF(F23="","",IF(B23="إيراد",F23-N(C23),N(C23)-F23))</f>
        <v/>
      </c>
      <c r="H23" s="24">
        <f>IF(OR(G23="",N(C23)=0),"",G23/C23)</f>
        <v/>
      </c>
      <c r="I23" s="25">
        <f>IF(G23="","",IF(G23&gt;=0,"ملائم","غير ملائم"))</f>
        <v/>
      </c>
      <c r="J23" s="23">
        <f>IF(OR(A23="",N($B$3)=0),"",N(D23)/$B$3*12)</f>
        <v/>
      </c>
    </row>
    <row r="24">
      <c r="A24" s="21" t="n"/>
      <c r="B24" s="22" t="n"/>
      <c r="C24" s="19" t="n"/>
      <c r="D24" s="19" t="n"/>
      <c r="E24" s="19" t="n"/>
      <c r="F24" s="23">
        <f>IF(A24="","",N(D24)+N(E24))</f>
        <v/>
      </c>
      <c r="G24" s="23">
        <f>IF(F24="","",IF(B24="إيراد",F24-N(C24),N(C24)-F24))</f>
        <v/>
      </c>
      <c r="H24" s="24">
        <f>IF(OR(G24="",N(C24)=0),"",G24/C24)</f>
        <v/>
      </c>
      <c r="I24" s="25">
        <f>IF(G24="","",IF(G24&gt;=0,"ملائم","غير ملائم"))</f>
        <v/>
      </c>
      <c r="J24" s="23">
        <f>IF(OR(A24="",N($B$3)=0),"",N(D24)/$B$3*12)</f>
        <v/>
      </c>
    </row>
    <row r="25">
      <c r="A25" s="21" t="n"/>
      <c r="B25" s="22" t="n"/>
      <c r="C25" s="19" t="n"/>
      <c r="D25" s="19" t="n"/>
      <c r="E25" s="19" t="n"/>
      <c r="F25" s="23">
        <f>IF(A25="","",N(D25)+N(E25))</f>
        <v/>
      </c>
      <c r="G25" s="23">
        <f>IF(F25="","",IF(B25="إيراد",F25-N(C25),N(C25)-F25))</f>
        <v/>
      </c>
      <c r="H25" s="24">
        <f>IF(OR(G25="",N(C25)=0),"",G25/C25)</f>
        <v/>
      </c>
      <c r="I25" s="25">
        <f>IF(G25="","",IF(G25&gt;=0,"ملائم","غير ملائم"))</f>
        <v/>
      </c>
      <c r="J25" s="23">
        <f>IF(OR(A25="",N($B$3)=0),"",N(D25)/$B$3*12)</f>
        <v/>
      </c>
    </row>
    <row r="27" ht="30" customHeight="1">
      <c r="A27" s="20" t="inlineStr">
        <is>
          <t>الملخص</t>
        </is>
      </c>
      <c r="B27" s="20" t="inlineStr"/>
      <c r="C27" s="20" t="inlineStr">
        <is>
          <t>الموازنة</t>
        </is>
      </c>
      <c r="D27" s="20" t="inlineStr">
        <is>
          <t>الفعلي حتى تاريخه</t>
        </is>
      </c>
      <c r="E27" s="20" t="inlineStr"/>
      <c r="F27" s="20" t="inlineStr">
        <is>
          <t>المتوقع للسنة</t>
        </is>
      </c>
      <c r="G27" s="20" t="inlineStr">
        <is>
          <t>الانحراف</t>
        </is>
      </c>
      <c r="H27" s="20" t="inlineStr"/>
      <c r="I27" s="20" t="inlineStr"/>
      <c r="J27" s="20" t="inlineStr">
        <is>
          <t>معدل التشغيل</t>
        </is>
      </c>
    </row>
    <row r="28">
      <c r="A28" s="18" t="inlineStr">
        <is>
          <t>إجمالي الإيرادات</t>
        </is>
      </c>
      <c r="B28" s="26" t="n"/>
      <c r="C28" s="23">
        <f>SUMIF($B$6:$B$25,"إيراد",C$6:C$25)</f>
        <v/>
      </c>
      <c r="D28" s="23">
        <f>SUMIF($B$6:$B$25,"إيراد",D$6:D$25)</f>
        <v/>
      </c>
      <c r="F28" s="23">
        <f>SUMIF($B$6:$B$25,"إيراد",F$6:F$25)</f>
        <v/>
      </c>
      <c r="G28" s="23">
        <f>F28-C28</f>
        <v/>
      </c>
      <c r="J28" s="23">
        <f>SUMIF($B$6:$B$25,"إيراد",J$6:J$25)</f>
        <v/>
      </c>
    </row>
    <row r="29">
      <c r="A29" s="18" t="inlineStr">
        <is>
          <t>إجمالي المصروفات</t>
        </is>
      </c>
      <c r="B29" s="26" t="n"/>
      <c r="C29" s="23">
        <f>SUMIF($B$6:$B$25,"مصروف",C$6:C$25)</f>
        <v/>
      </c>
      <c r="D29" s="23">
        <f>SUMIF($B$6:$B$25,"مصروف",D$6:D$25)</f>
        <v/>
      </c>
      <c r="F29" s="23">
        <f>SUMIF($B$6:$B$25,"مصروف",F$6:F$25)</f>
        <v/>
      </c>
      <c r="G29" s="23">
        <f>C29-F29</f>
        <v/>
      </c>
      <c r="J29" s="23">
        <f>SUMIF($B$6:$B$25,"مصروف",J$6:J$25)</f>
        <v/>
      </c>
    </row>
    <row r="30">
      <c r="A30" s="27" t="inlineStr">
        <is>
          <t>صافي الربح</t>
        </is>
      </c>
      <c r="B30" s="28" t="n"/>
      <c r="C30" s="29">
        <f>C28-C29</f>
        <v/>
      </c>
      <c r="D30" s="29">
        <f>D28-D29</f>
        <v/>
      </c>
      <c r="E30" s="28" t="n"/>
      <c r="F30" s="29">
        <f>F28-F29</f>
        <v/>
      </c>
      <c r="G30" s="29">
        <f>F30-C30</f>
        <v/>
      </c>
      <c r="H30" s="30">
        <f>IF(C30=0,"",G30/C30)</f>
        <v/>
      </c>
      <c r="I30" s="28" t="n"/>
      <c r="J30" s="29">
        <f>J28-J29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1:J1"/>
    <mergeCell ref="A30:B30"/>
    <mergeCell ref="A29:B29"/>
    <mergeCell ref="A28:B28"/>
    <mergeCell ref="A2:J2"/>
  </mergeCells>
  <conditionalFormatting sqref="I6:I25">
    <cfRule type="cellIs" priority="1" operator="equal" dxfId="0">
      <formula>"غير ملائم"</formula>
    </cfRule>
    <cfRule type="cellIs" priority="2" operator="equal" dxfId="1">
      <formula>"ملائم"</formula>
    </cfRule>
  </conditionalFormatting>
  <dataValidations count="1">
    <dataValidation sqref="B6:B25" showDropDown="0" showInputMessage="0" showErrorMessage="0" allowBlank="1" type="list">
      <formula1>"إيراد,مصروف"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