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يانات" sheetId="3" state="visible" r:id="rId3"/>
    <sheet xmlns:r="http://schemas.openxmlformats.org/officeDocument/2006/relationships" name="الجدول" sheetId="4" state="visible" r:id="rId4"/>
  </sheets>
  <definedNames>
    <definedName name="_xlnm.Print_Area" localSheetId="3">'الجدول'!$A$1:$I$25</definedName>
  </definedNames>
  <calcPr calcId="124519" fullCalcOnLoad="1"/>
</workbook>
</file>

<file path=xl/styles.xml><?xml version="1.0" encoding="utf-8"?>
<styleSheet xmlns="http://schemas.openxmlformats.org/spreadsheetml/2006/main">
  <numFmts count="5">
    <numFmt numFmtId="164" formatCode="#,##0;[Red]-#,##0"/>
    <numFmt numFmtId="165" formatCode="0.0%"/>
    <numFmt numFmtId="166" formatCode="yyyy-mm-dd"/>
    <numFmt numFmtId="167" formatCode="dd/mm/yyyy"/>
    <numFmt numFmtId="168"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67" fontId="10" fillId="4" borderId="2" applyAlignment="1" applyProtection="1" pivotButton="0" quotePrefix="0" xfId="0">
      <alignment horizontal="center" vertical="center"/>
      <protection locked="0" hidden="0"/>
    </xf>
    <xf numFmtId="168" fontId="15" fillId="3" borderId="2" applyAlignment="1" pivotButton="0" quotePrefix="0" xfId="0">
      <alignment horizontal="center" vertical="center"/>
    </xf>
    <xf numFmtId="0" fontId="10" fillId="0" borderId="2" applyAlignment="1" pivotButton="0" quotePrefix="0" xfId="0">
      <alignment horizontal="right" vertical="center" wrapText="1"/>
    </xf>
    <xf numFmtId="168" fontId="10" fillId="0" borderId="2" applyAlignment="1" pivotButton="0" quotePrefix="0" xfId="0">
      <alignment horizontal="center" vertical="center"/>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جدول عقد الإيجار حسب IFRS 16</t>
        </is>
      </c>
    </row>
    <row r="2" ht="4" customHeight="1">
      <c r="A2" s="9" t="n"/>
    </row>
    <row r="4" ht="22" customHeight="1">
      <c r="B4" s="10" t="inlineStr">
        <is>
          <t>فكرة القالب</t>
        </is>
      </c>
    </row>
    <row r="5" ht="50" customHeight="1">
      <c r="A5" s="11" t="inlineStr">
        <is>
          <t>•</t>
        </is>
      </c>
      <c r="B5" s="12" t="inlineStr">
        <is>
          <t>يحسب لعقد الإيجار عند المستأجر: التزام الإيجار بالقيمة الحالية للدفعات (مع زيادة سنوية)، وأصل حق الاستخدام، ثم جدولًا سنويًا للفائدة والسداد ورصيد الالتزام وإهلاك حق الاستخدام، ويقارن مصروف قائمة الدخل بالإيجار النقدي.</t>
        </is>
      </c>
    </row>
    <row r="6" ht="22" customHeight="1">
      <c r="B6" s="10" t="inlineStr">
        <is>
          <t>خطوات الاستخدام</t>
        </is>
      </c>
    </row>
    <row r="7" ht="34" customHeight="1">
      <c r="A7" s="11" t="inlineStr">
        <is>
          <t>•</t>
        </is>
      </c>
      <c r="B7" s="12" t="inlineStr">
        <is>
          <t>في ورقة «البيانات» اكتب الإيجار السنوي للسنة الأولى ونسبة الزيادة السنوية ومدة العقد وسعر الخصم (معدل الاقتراض الإضافي) والتكاليف المباشرة الأولية.</t>
        </is>
      </c>
    </row>
    <row r="8" ht="18" customHeight="1">
      <c r="A8" s="11" t="inlineStr">
        <is>
          <t>•</t>
        </is>
      </c>
      <c r="B8" s="12" t="inlineStr">
        <is>
          <t>ورقة «الجدول» تعرض حتى 20 سنة، والدفعات في نهاية كل سنة.</t>
        </is>
      </c>
    </row>
    <row r="9" ht="22" customHeight="1">
      <c r="B9" s="10" t="inlineStr">
        <is>
          <t>ملاحظات</t>
        </is>
      </c>
    </row>
    <row r="10" ht="50" customHeight="1">
      <c r="A10" s="11" t="inlineStr">
        <is>
          <t>•</t>
        </is>
      </c>
      <c r="B10" s="12" t="inlineStr">
        <is>
          <t>إذا كانت الدفعات مقدمًا في بداية كل سنة فعدّل الجدول أو اخصم الدفعة الأولى من القيمة الحالية. العقود قصيرة الأجل (12 شهرًا أو أقل) ومنخفضة القيمة يمكن إعفاؤها. مصروف السنوات الأولى أعلى من الإيجار النقدي بسبب الفائدة.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2"/>
  <sheetViews>
    <sheetView showGridLines="0" rightToLeft="1" workbookViewId="0">
      <selection activeCell="A1" sqref="A1"/>
    </sheetView>
  </sheetViews>
  <sheetFormatPr baseColWidth="8" defaultRowHeight="15"/>
  <cols>
    <col width="46" customWidth="1" min="1" max="1"/>
    <col width="18" customWidth="1" min="2" max="2"/>
    <col width="16" customWidth="1" min="3" max="3"/>
  </cols>
  <sheetData>
    <row r="1" ht="30" customHeight="1">
      <c r="A1" s="15" t="inlineStr">
        <is>
          <t>بيانات عقد الإيجار</t>
        </is>
      </c>
      <c r="B1" s="16" t="n"/>
    </row>
    <row r="2" ht="30" customHeight="1">
      <c r="A2" s="17" t="inlineStr">
        <is>
          <t>الخلايا الصفراء للإدخال.</t>
        </is>
      </c>
    </row>
    <row r="4">
      <c r="A4" s="18" t="inlineStr">
        <is>
          <t>الإيجار السنوي للسنة الأولى</t>
        </is>
      </c>
      <c r="B4" s="19" t="n">
        <v>600000</v>
      </c>
    </row>
    <row r="5">
      <c r="A5" s="18" t="inlineStr">
        <is>
          <t>نسبة الزيادة السنوية</t>
        </is>
      </c>
      <c r="B5" s="20" t="n">
        <v>0.05</v>
      </c>
    </row>
    <row r="6">
      <c r="A6" s="18" t="inlineStr">
        <is>
          <t>مدة العقد (سنوات)</t>
        </is>
      </c>
      <c r="B6" s="21" t="n">
        <v>5</v>
      </c>
    </row>
    <row r="7">
      <c r="A7" s="18" t="inlineStr">
        <is>
          <t>سعر الخصم السنوي</t>
        </is>
      </c>
      <c r="B7" s="20" t="n">
        <v>0.12</v>
      </c>
    </row>
    <row r="8">
      <c r="A8" s="18" t="inlineStr">
        <is>
          <t>التكاليف المباشرة الأولية</t>
        </is>
      </c>
      <c r="B8" s="19" t="n">
        <v>20000</v>
      </c>
    </row>
    <row r="9">
      <c r="A9" s="18" t="inlineStr">
        <is>
          <t>تاريخ بداية العقد</t>
        </is>
      </c>
      <c r="B9" s="22" t="n">
        <v>46023</v>
      </c>
    </row>
    <row r="11">
      <c r="A11" s="18" t="inlineStr">
        <is>
          <t>التزام الإيجار الأولي (القيمة الحالية)</t>
        </is>
      </c>
      <c r="B11" s="23">
        <f>NPV(B7,'الجدول'!B5:B24)</f>
        <v/>
      </c>
    </row>
    <row r="12">
      <c r="A12" s="18" t="inlineStr">
        <is>
          <t>أصل حق الاستخدام</t>
        </is>
      </c>
      <c r="B12" s="23">
        <f>B11+B8</f>
        <v/>
      </c>
    </row>
    <row r="13">
      <c r="A13" s="24" t="inlineStr">
        <is>
          <t>إهلاك حق الاستخدام السنوي</t>
        </is>
      </c>
      <c r="B13" s="25">
        <f>B12/B6</f>
        <v/>
      </c>
    </row>
    <row r="14">
      <c r="A14" s="24" t="inlineStr">
        <is>
          <t>إجمالي الدفعات النقدية</t>
        </is>
      </c>
      <c r="B14" s="25">
        <f>SUM('الجدول'!B5:B24)</f>
        <v/>
      </c>
    </row>
    <row r="15">
      <c r="A15" s="24" t="inlineStr">
        <is>
          <t>إجمالي الفوائد على المدة</t>
        </is>
      </c>
      <c r="B15" s="25">
        <f>SUM('الجدول'!D5:D24)</f>
        <v/>
      </c>
    </row>
    <row r="16">
      <c r="A16" s="24" t="inlineStr">
        <is>
          <t>رصيد الالتزام آخر السنة الأولى</t>
        </is>
      </c>
      <c r="B16" s="25">
        <f>'الجدول'!E5</f>
        <v/>
      </c>
    </row>
    <row r="17">
      <c r="A17" s="24" t="inlineStr">
        <is>
          <t>منه جزء متداول (يُسدد في السنة الثانية)</t>
        </is>
      </c>
      <c r="B17" s="25">
        <f>IF(B6&lt;2,'الجدول'!C5,'الجدول'!B6-'الجدول'!D6)</f>
        <v/>
      </c>
    </row>
    <row r="19" ht="30" customHeight="1">
      <c r="A19" s="26" t="inlineStr">
        <is>
          <t>القيد الأولي</t>
        </is>
      </c>
      <c r="B19" s="26" t="inlineStr">
        <is>
          <t>مدين</t>
        </is>
      </c>
      <c r="C19" s="26" t="inlineStr">
        <is>
          <t>دائن</t>
        </is>
      </c>
    </row>
    <row r="20">
      <c r="A20" s="24" t="inlineStr">
        <is>
          <t>من حـ/ أصل حق الاستخدام</t>
        </is>
      </c>
      <c r="B20" s="25">
        <f>B12</f>
        <v/>
      </c>
      <c r="C20" s="25" t="n"/>
    </row>
    <row r="21">
      <c r="A21" s="24" t="inlineStr">
        <is>
          <t>إلى حـ/ التزامات عقود الإيجار</t>
        </is>
      </c>
      <c r="B21" s="25" t="n"/>
      <c r="C21" s="25">
        <f>B11</f>
        <v/>
      </c>
    </row>
    <row r="22">
      <c r="A22" s="24" t="inlineStr">
        <is>
          <t>إلى حـ/ النقدية (التكاليف المباشرة)</t>
        </is>
      </c>
      <c r="B22" s="25" t="n"/>
      <c r="C22" s="25">
        <f>B8</f>
        <v/>
      </c>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I25"/>
  <sheetViews>
    <sheetView showGridLines="0" rightToLeft="1" workbookViewId="0">
      <selection activeCell="A1" sqref="A1"/>
    </sheetView>
  </sheetViews>
  <sheetFormatPr baseColWidth="8" defaultRowHeight="15"/>
  <cols>
    <col width="8" customWidth="1" min="1" max="1"/>
    <col width="14" customWidth="1" min="2" max="2"/>
    <col width="15" customWidth="1" min="3" max="3"/>
    <col width="13" customWidth="1" min="4" max="4"/>
    <col width="15" customWidth="1" min="5" max="5"/>
    <col width="14" customWidth="1" min="6" max="6"/>
    <col width="15" customWidth="1" min="7" max="7"/>
    <col width="14" customWidth="1" min="8" max="8"/>
    <col width="13" customWidth="1" min="9" max="9"/>
  </cols>
  <sheetData>
    <row r="1" ht="30" customHeight="1">
      <c r="A1" s="15" t="inlineStr">
        <is>
          <t>جدول التزام الإيجار وحق الاستخدام</t>
        </is>
      </c>
      <c r="B1" s="16" t="n"/>
      <c r="C1" s="16" t="n"/>
      <c r="D1" s="16" t="n"/>
      <c r="E1" s="16" t="n"/>
      <c r="F1" s="16" t="n"/>
      <c r="G1" s="16" t="n"/>
      <c r="H1" s="16" t="n"/>
      <c r="I1" s="16" t="n"/>
    </row>
    <row r="4" ht="44" customHeight="1">
      <c r="A4" s="26" t="inlineStr">
        <is>
          <t>السنة</t>
        </is>
      </c>
      <c r="B4" s="26" t="inlineStr">
        <is>
          <t>الدفعة</t>
        </is>
      </c>
      <c r="C4" s="26" t="inlineStr">
        <is>
          <t>الالتزام أول السنة</t>
        </is>
      </c>
      <c r="D4" s="26" t="inlineStr">
        <is>
          <t>الفائدة</t>
        </is>
      </c>
      <c r="E4" s="26" t="inlineStr">
        <is>
          <t>الالتزام آخر السنة</t>
        </is>
      </c>
      <c r="F4" s="26" t="inlineStr">
        <is>
          <t>إهلاك حق الاستخدام</t>
        </is>
      </c>
      <c r="G4" s="26" t="inlineStr">
        <is>
          <t>حق الاستخدام آخر السنة</t>
        </is>
      </c>
      <c r="H4" s="26" t="inlineStr">
        <is>
          <t>مصروف قائمة الدخل</t>
        </is>
      </c>
      <c r="I4" s="26" t="inlineStr">
        <is>
          <t>الفرق عن الإيجار النقدي</t>
        </is>
      </c>
    </row>
    <row r="5">
      <c r="A5" s="27">
        <f>IF(ROW()-4&gt;'البيانات'!$B$6,"",ROW()-4)</f>
        <v/>
      </c>
      <c r="B5" s="28">
        <f>IF(A5="","",'البيانات'!$B$4*(1+'البيانات'!$B$5)^(A5-1))</f>
        <v/>
      </c>
      <c r="C5" s="28">
        <f>IF(A5="","",'البيانات'!$B$11)</f>
        <v/>
      </c>
      <c r="D5" s="28">
        <f>IF(A5="","",C5*'البيانات'!$B$7)</f>
        <v/>
      </c>
      <c r="E5" s="28">
        <f>IF(A5="","",C5+D5-B5)</f>
        <v/>
      </c>
      <c r="F5" s="28">
        <f>IF(A5="","",'البيانات'!$B$13)</f>
        <v/>
      </c>
      <c r="G5" s="28">
        <f>IF(A5="","",'البيانات'!$B$12-'البيانات'!$B$13*A5)</f>
        <v/>
      </c>
      <c r="H5" s="28">
        <f>IF(A5="","",D5+F5)</f>
        <v/>
      </c>
      <c r="I5" s="28">
        <f>IF(A5="","",H5-B5)</f>
        <v/>
      </c>
    </row>
    <row r="6">
      <c r="A6" s="27">
        <f>IF(ROW()-4&gt;'البيانات'!$B$6,"",ROW()-4)</f>
        <v/>
      </c>
      <c r="B6" s="28">
        <f>IF(A6="","",'البيانات'!$B$4*(1+'البيانات'!$B$5)^(A6-1))</f>
        <v/>
      </c>
      <c r="C6" s="28">
        <f>IF(A6="","",E5)</f>
        <v/>
      </c>
      <c r="D6" s="28">
        <f>IF(A6="","",C6*'البيانات'!$B$7)</f>
        <v/>
      </c>
      <c r="E6" s="28">
        <f>IF(A6="","",C6+D6-B6)</f>
        <v/>
      </c>
      <c r="F6" s="28">
        <f>IF(A6="","",'البيانات'!$B$13)</f>
        <v/>
      </c>
      <c r="G6" s="28">
        <f>IF(A6="","",'البيانات'!$B$12-'البيانات'!$B$13*A6)</f>
        <v/>
      </c>
      <c r="H6" s="28">
        <f>IF(A6="","",D6+F6)</f>
        <v/>
      </c>
      <c r="I6" s="28">
        <f>IF(A6="","",H6-B6)</f>
        <v/>
      </c>
    </row>
    <row r="7">
      <c r="A7" s="27">
        <f>IF(ROW()-4&gt;'البيانات'!$B$6,"",ROW()-4)</f>
        <v/>
      </c>
      <c r="B7" s="28">
        <f>IF(A7="","",'البيانات'!$B$4*(1+'البيانات'!$B$5)^(A7-1))</f>
        <v/>
      </c>
      <c r="C7" s="28">
        <f>IF(A7="","",E6)</f>
        <v/>
      </c>
      <c r="D7" s="28">
        <f>IF(A7="","",C7*'البيانات'!$B$7)</f>
        <v/>
      </c>
      <c r="E7" s="28">
        <f>IF(A7="","",C7+D7-B7)</f>
        <v/>
      </c>
      <c r="F7" s="28">
        <f>IF(A7="","",'البيانات'!$B$13)</f>
        <v/>
      </c>
      <c r="G7" s="28">
        <f>IF(A7="","",'البيانات'!$B$12-'البيانات'!$B$13*A7)</f>
        <v/>
      </c>
      <c r="H7" s="28">
        <f>IF(A7="","",D7+F7)</f>
        <v/>
      </c>
      <c r="I7" s="28">
        <f>IF(A7="","",H7-B7)</f>
        <v/>
      </c>
    </row>
    <row r="8">
      <c r="A8" s="27">
        <f>IF(ROW()-4&gt;'البيانات'!$B$6,"",ROW()-4)</f>
        <v/>
      </c>
      <c r="B8" s="28">
        <f>IF(A8="","",'البيانات'!$B$4*(1+'البيانات'!$B$5)^(A8-1))</f>
        <v/>
      </c>
      <c r="C8" s="28">
        <f>IF(A8="","",E7)</f>
        <v/>
      </c>
      <c r="D8" s="28">
        <f>IF(A8="","",C8*'البيانات'!$B$7)</f>
        <v/>
      </c>
      <c r="E8" s="28">
        <f>IF(A8="","",C8+D8-B8)</f>
        <v/>
      </c>
      <c r="F8" s="28">
        <f>IF(A8="","",'البيانات'!$B$13)</f>
        <v/>
      </c>
      <c r="G8" s="28">
        <f>IF(A8="","",'البيانات'!$B$12-'البيانات'!$B$13*A8)</f>
        <v/>
      </c>
      <c r="H8" s="28">
        <f>IF(A8="","",D8+F8)</f>
        <v/>
      </c>
      <c r="I8" s="28">
        <f>IF(A8="","",H8-B8)</f>
        <v/>
      </c>
    </row>
    <row r="9">
      <c r="A9" s="27">
        <f>IF(ROW()-4&gt;'البيانات'!$B$6,"",ROW()-4)</f>
        <v/>
      </c>
      <c r="B9" s="28">
        <f>IF(A9="","",'البيانات'!$B$4*(1+'البيانات'!$B$5)^(A9-1))</f>
        <v/>
      </c>
      <c r="C9" s="28">
        <f>IF(A9="","",E8)</f>
        <v/>
      </c>
      <c r="D9" s="28">
        <f>IF(A9="","",C9*'البيانات'!$B$7)</f>
        <v/>
      </c>
      <c r="E9" s="28">
        <f>IF(A9="","",C9+D9-B9)</f>
        <v/>
      </c>
      <c r="F9" s="28">
        <f>IF(A9="","",'البيانات'!$B$13)</f>
        <v/>
      </c>
      <c r="G9" s="28">
        <f>IF(A9="","",'البيانات'!$B$12-'البيانات'!$B$13*A9)</f>
        <v/>
      </c>
      <c r="H9" s="28">
        <f>IF(A9="","",D9+F9)</f>
        <v/>
      </c>
      <c r="I9" s="28">
        <f>IF(A9="","",H9-B9)</f>
        <v/>
      </c>
    </row>
    <row r="10">
      <c r="A10" s="27">
        <f>IF(ROW()-4&gt;'البيانات'!$B$6,"",ROW()-4)</f>
        <v/>
      </c>
      <c r="B10" s="28">
        <f>IF(A10="","",'البيانات'!$B$4*(1+'البيانات'!$B$5)^(A10-1))</f>
        <v/>
      </c>
      <c r="C10" s="28">
        <f>IF(A10="","",E9)</f>
        <v/>
      </c>
      <c r="D10" s="28">
        <f>IF(A10="","",C10*'البيانات'!$B$7)</f>
        <v/>
      </c>
      <c r="E10" s="28">
        <f>IF(A10="","",C10+D10-B10)</f>
        <v/>
      </c>
      <c r="F10" s="28">
        <f>IF(A10="","",'البيانات'!$B$13)</f>
        <v/>
      </c>
      <c r="G10" s="28">
        <f>IF(A10="","",'البيانات'!$B$12-'البيانات'!$B$13*A10)</f>
        <v/>
      </c>
      <c r="H10" s="28">
        <f>IF(A10="","",D10+F10)</f>
        <v/>
      </c>
      <c r="I10" s="28">
        <f>IF(A10="","",H10-B10)</f>
        <v/>
      </c>
    </row>
    <row r="11">
      <c r="A11" s="27">
        <f>IF(ROW()-4&gt;'البيانات'!$B$6,"",ROW()-4)</f>
        <v/>
      </c>
      <c r="B11" s="28">
        <f>IF(A11="","",'البيانات'!$B$4*(1+'البيانات'!$B$5)^(A11-1))</f>
        <v/>
      </c>
      <c r="C11" s="28">
        <f>IF(A11="","",E10)</f>
        <v/>
      </c>
      <c r="D11" s="28">
        <f>IF(A11="","",C11*'البيانات'!$B$7)</f>
        <v/>
      </c>
      <c r="E11" s="28">
        <f>IF(A11="","",C11+D11-B11)</f>
        <v/>
      </c>
      <c r="F11" s="28">
        <f>IF(A11="","",'البيانات'!$B$13)</f>
        <v/>
      </c>
      <c r="G11" s="28">
        <f>IF(A11="","",'البيانات'!$B$12-'البيانات'!$B$13*A11)</f>
        <v/>
      </c>
      <c r="H11" s="28">
        <f>IF(A11="","",D11+F11)</f>
        <v/>
      </c>
      <c r="I11" s="28">
        <f>IF(A11="","",H11-B11)</f>
        <v/>
      </c>
    </row>
    <row r="12">
      <c r="A12" s="27">
        <f>IF(ROW()-4&gt;'البيانات'!$B$6,"",ROW()-4)</f>
        <v/>
      </c>
      <c r="B12" s="28">
        <f>IF(A12="","",'البيانات'!$B$4*(1+'البيانات'!$B$5)^(A12-1))</f>
        <v/>
      </c>
      <c r="C12" s="28">
        <f>IF(A12="","",E11)</f>
        <v/>
      </c>
      <c r="D12" s="28">
        <f>IF(A12="","",C12*'البيانات'!$B$7)</f>
        <v/>
      </c>
      <c r="E12" s="28">
        <f>IF(A12="","",C12+D12-B12)</f>
        <v/>
      </c>
      <c r="F12" s="28">
        <f>IF(A12="","",'البيانات'!$B$13)</f>
        <v/>
      </c>
      <c r="G12" s="28">
        <f>IF(A12="","",'البيانات'!$B$12-'البيانات'!$B$13*A12)</f>
        <v/>
      </c>
      <c r="H12" s="28">
        <f>IF(A12="","",D12+F12)</f>
        <v/>
      </c>
      <c r="I12" s="28">
        <f>IF(A12="","",H12-B12)</f>
        <v/>
      </c>
    </row>
    <row r="13">
      <c r="A13" s="27">
        <f>IF(ROW()-4&gt;'البيانات'!$B$6,"",ROW()-4)</f>
        <v/>
      </c>
      <c r="B13" s="28">
        <f>IF(A13="","",'البيانات'!$B$4*(1+'البيانات'!$B$5)^(A13-1))</f>
        <v/>
      </c>
      <c r="C13" s="28">
        <f>IF(A13="","",E12)</f>
        <v/>
      </c>
      <c r="D13" s="28">
        <f>IF(A13="","",C13*'البيانات'!$B$7)</f>
        <v/>
      </c>
      <c r="E13" s="28">
        <f>IF(A13="","",C13+D13-B13)</f>
        <v/>
      </c>
      <c r="F13" s="28">
        <f>IF(A13="","",'البيانات'!$B$13)</f>
        <v/>
      </c>
      <c r="G13" s="28">
        <f>IF(A13="","",'البيانات'!$B$12-'البيانات'!$B$13*A13)</f>
        <v/>
      </c>
      <c r="H13" s="28">
        <f>IF(A13="","",D13+F13)</f>
        <v/>
      </c>
      <c r="I13" s="28">
        <f>IF(A13="","",H13-B13)</f>
        <v/>
      </c>
    </row>
    <row r="14">
      <c r="A14" s="27">
        <f>IF(ROW()-4&gt;'البيانات'!$B$6,"",ROW()-4)</f>
        <v/>
      </c>
      <c r="B14" s="28">
        <f>IF(A14="","",'البيانات'!$B$4*(1+'البيانات'!$B$5)^(A14-1))</f>
        <v/>
      </c>
      <c r="C14" s="28">
        <f>IF(A14="","",E13)</f>
        <v/>
      </c>
      <c r="D14" s="28">
        <f>IF(A14="","",C14*'البيانات'!$B$7)</f>
        <v/>
      </c>
      <c r="E14" s="28">
        <f>IF(A14="","",C14+D14-B14)</f>
        <v/>
      </c>
      <c r="F14" s="28">
        <f>IF(A14="","",'البيانات'!$B$13)</f>
        <v/>
      </c>
      <c r="G14" s="28">
        <f>IF(A14="","",'البيانات'!$B$12-'البيانات'!$B$13*A14)</f>
        <v/>
      </c>
      <c r="H14" s="28">
        <f>IF(A14="","",D14+F14)</f>
        <v/>
      </c>
      <c r="I14" s="28">
        <f>IF(A14="","",H14-B14)</f>
        <v/>
      </c>
    </row>
    <row r="15">
      <c r="A15" s="27">
        <f>IF(ROW()-4&gt;'البيانات'!$B$6,"",ROW()-4)</f>
        <v/>
      </c>
      <c r="B15" s="28">
        <f>IF(A15="","",'البيانات'!$B$4*(1+'البيانات'!$B$5)^(A15-1))</f>
        <v/>
      </c>
      <c r="C15" s="28">
        <f>IF(A15="","",E14)</f>
        <v/>
      </c>
      <c r="D15" s="28">
        <f>IF(A15="","",C15*'البيانات'!$B$7)</f>
        <v/>
      </c>
      <c r="E15" s="28">
        <f>IF(A15="","",C15+D15-B15)</f>
        <v/>
      </c>
      <c r="F15" s="28">
        <f>IF(A15="","",'البيانات'!$B$13)</f>
        <v/>
      </c>
      <c r="G15" s="28">
        <f>IF(A15="","",'البيانات'!$B$12-'البيانات'!$B$13*A15)</f>
        <v/>
      </c>
      <c r="H15" s="28">
        <f>IF(A15="","",D15+F15)</f>
        <v/>
      </c>
      <c r="I15" s="28">
        <f>IF(A15="","",H15-B15)</f>
        <v/>
      </c>
    </row>
    <row r="16">
      <c r="A16" s="27">
        <f>IF(ROW()-4&gt;'البيانات'!$B$6,"",ROW()-4)</f>
        <v/>
      </c>
      <c r="B16" s="28">
        <f>IF(A16="","",'البيانات'!$B$4*(1+'البيانات'!$B$5)^(A16-1))</f>
        <v/>
      </c>
      <c r="C16" s="28">
        <f>IF(A16="","",E15)</f>
        <v/>
      </c>
      <c r="D16" s="28">
        <f>IF(A16="","",C16*'البيانات'!$B$7)</f>
        <v/>
      </c>
      <c r="E16" s="28">
        <f>IF(A16="","",C16+D16-B16)</f>
        <v/>
      </c>
      <c r="F16" s="28">
        <f>IF(A16="","",'البيانات'!$B$13)</f>
        <v/>
      </c>
      <c r="G16" s="28">
        <f>IF(A16="","",'البيانات'!$B$12-'البيانات'!$B$13*A16)</f>
        <v/>
      </c>
      <c r="H16" s="28">
        <f>IF(A16="","",D16+F16)</f>
        <v/>
      </c>
      <c r="I16" s="28">
        <f>IF(A16="","",H16-B16)</f>
        <v/>
      </c>
    </row>
    <row r="17">
      <c r="A17" s="27">
        <f>IF(ROW()-4&gt;'البيانات'!$B$6,"",ROW()-4)</f>
        <v/>
      </c>
      <c r="B17" s="28">
        <f>IF(A17="","",'البيانات'!$B$4*(1+'البيانات'!$B$5)^(A17-1))</f>
        <v/>
      </c>
      <c r="C17" s="28">
        <f>IF(A17="","",E16)</f>
        <v/>
      </c>
      <c r="D17" s="28">
        <f>IF(A17="","",C17*'البيانات'!$B$7)</f>
        <v/>
      </c>
      <c r="E17" s="28">
        <f>IF(A17="","",C17+D17-B17)</f>
        <v/>
      </c>
      <c r="F17" s="28">
        <f>IF(A17="","",'البيانات'!$B$13)</f>
        <v/>
      </c>
      <c r="G17" s="28">
        <f>IF(A17="","",'البيانات'!$B$12-'البيانات'!$B$13*A17)</f>
        <v/>
      </c>
      <c r="H17" s="28">
        <f>IF(A17="","",D17+F17)</f>
        <v/>
      </c>
      <c r="I17" s="28">
        <f>IF(A17="","",H17-B17)</f>
        <v/>
      </c>
    </row>
    <row r="18">
      <c r="A18" s="27">
        <f>IF(ROW()-4&gt;'البيانات'!$B$6,"",ROW()-4)</f>
        <v/>
      </c>
      <c r="B18" s="28">
        <f>IF(A18="","",'البيانات'!$B$4*(1+'البيانات'!$B$5)^(A18-1))</f>
        <v/>
      </c>
      <c r="C18" s="28">
        <f>IF(A18="","",E17)</f>
        <v/>
      </c>
      <c r="D18" s="28">
        <f>IF(A18="","",C18*'البيانات'!$B$7)</f>
        <v/>
      </c>
      <c r="E18" s="28">
        <f>IF(A18="","",C18+D18-B18)</f>
        <v/>
      </c>
      <c r="F18" s="28">
        <f>IF(A18="","",'البيانات'!$B$13)</f>
        <v/>
      </c>
      <c r="G18" s="28">
        <f>IF(A18="","",'البيانات'!$B$12-'البيانات'!$B$13*A18)</f>
        <v/>
      </c>
      <c r="H18" s="28">
        <f>IF(A18="","",D18+F18)</f>
        <v/>
      </c>
      <c r="I18" s="28">
        <f>IF(A18="","",H18-B18)</f>
        <v/>
      </c>
    </row>
    <row r="19">
      <c r="A19" s="27">
        <f>IF(ROW()-4&gt;'البيانات'!$B$6,"",ROW()-4)</f>
        <v/>
      </c>
      <c r="B19" s="28">
        <f>IF(A19="","",'البيانات'!$B$4*(1+'البيانات'!$B$5)^(A19-1))</f>
        <v/>
      </c>
      <c r="C19" s="28">
        <f>IF(A19="","",E18)</f>
        <v/>
      </c>
      <c r="D19" s="28">
        <f>IF(A19="","",C19*'البيانات'!$B$7)</f>
        <v/>
      </c>
      <c r="E19" s="28">
        <f>IF(A19="","",C19+D19-B19)</f>
        <v/>
      </c>
      <c r="F19" s="28">
        <f>IF(A19="","",'البيانات'!$B$13)</f>
        <v/>
      </c>
      <c r="G19" s="28">
        <f>IF(A19="","",'البيانات'!$B$12-'البيانات'!$B$13*A19)</f>
        <v/>
      </c>
      <c r="H19" s="28">
        <f>IF(A19="","",D19+F19)</f>
        <v/>
      </c>
      <c r="I19" s="28">
        <f>IF(A19="","",H19-B19)</f>
        <v/>
      </c>
    </row>
    <row r="20">
      <c r="A20" s="27">
        <f>IF(ROW()-4&gt;'البيانات'!$B$6,"",ROW()-4)</f>
        <v/>
      </c>
      <c r="B20" s="28">
        <f>IF(A20="","",'البيانات'!$B$4*(1+'البيانات'!$B$5)^(A20-1))</f>
        <v/>
      </c>
      <c r="C20" s="28">
        <f>IF(A20="","",E19)</f>
        <v/>
      </c>
      <c r="D20" s="28">
        <f>IF(A20="","",C20*'البيانات'!$B$7)</f>
        <v/>
      </c>
      <c r="E20" s="28">
        <f>IF(A20="","",C20+D20-B20)</f>
        <v/>
      </c>
      <c r="F20" s="28">
        <f>IF(A20="","",'البيانات'!$B$13)</f>
        <v/>
      </c>
      <c r="G20" s="28">
        <f>IF(A20="","",'البيانات'!$B$12-'البيانات'!$B$13*A20)</f>
        <v/>
      </c>
      <c r="H20" s="28">
        <f>IF(A20="","",D20+F20)</f>
        <v/>
      </c>
      <c r="I20" s="28">
        <f>IF(A20="","",H20-B20)</f>
        <v/>
      </c>
    </row>
    <row r="21">
      <c r="A21" s="27">
        <f>IF(ROW()-4&gt;'البيانات'!$B$6,"",ROW()-4)</f>
        <v/>
      </c>
      <c r="B21" s="28">
        <f>IF(A21="","",'البيانات'!$B$4*(1+'البيانات'!$B$5)^(A21-1))</f>
        <v/>
      </c>
      <c r="C21" s="28">
        <f>IF(A21="","",E20)</f>
        <v/>
      </c>
      <c r="D21" s="28">
        <f>IF(A21="","",C21*'البيانات'!$B$7)</f>
        <v/>
      </c>
      <c r="E21" s="28">
        <f>IF(A21="","",C21+D21-B21)</f>
        <v/>
      </c>
      <c r="F21" s="28">
        <f>IF(A21="","",'البيانات'!$B$13)</f>
        <v/>
      </c>
      <c r="G21" s="28">
        <f>IF(A21="","",'البيانات'!$B$12-'البيانات'!$B$13*A21)</f>
        <v/>
      </c>
      <c r="H21" s="28">
        <f>IF(A21="","",D21+F21)</f>
        <v/>
      </c>
      <c r="I21" s="28">
        <f>IF(A21="","",H21-B21)</f>
        <v/>
      </c>
    </row>
    <row r="22">
      <c r="A22" s="27">
        <f>IF(ROW()-4&gt;'البيانات'!$B$6,"",ROW()-4)</f>
        <v/>
      </c>
      <c r="B22" s="28">
        <f>IF(A22="","",'البيانات'!$B$4*(1+'البيانات'!$B$5)^(A22-1))</f>
        <v/>
      </c>
      <c r="C22" s="28">
        <f>IF(A22="","",E21)</f>
        <v/>
      </c>
      <c r="D22" s="28">
        <f>IF(A22="","",C22*'البيانات'!$B$7)</f>
        <v/>
      </c>
      <c r="E22" s="28">
        <f>IF(A22="","",C22+D22-B22)</f>
        <v/>
      </c>
      <c r="F22" s="28">
        <f>IF(A22="","",'البيانات'!$B$13)</f>
        <v/>
      </c>
      <c r="G22" s="28">
        <f>IF(A22="","",'البيانات'!$B$12-'البيانات'!$B$13*A22)</f>
        <v/>
      </c>
      <c r="H22" s="28">
        <f>IF(A22="","",D22+F22)</f>
        <v/>
      </c>
      <c r="I22" s="28">
        <f>IF(A22="","",H22-B22)</f>
        <v/>
      </c>
    </row>
    <row r="23">
      <c r="A23" s="27">
        <f>IF(ROW()-4&gt;'البيانات'!$B$6,"",ROW()-4)</f>
        <v/>
      </c>
      <c r="B23" s="28">
        <f>IF(A23="","",'البيانات'!$B$4*(1+'البيانات'!$B$5)^(A23-1))</f>
        <v/>
      </c>
      <c r="C23" s="28">
        <f>IF(A23="","",E22)</f>
        <v/>
      </c>
      <c r="D23" s="28">
        <f>IF(A23="","",C23*'البيانات'!$B$7)</f>
        <v/>
      </c>
      <c r="E23" s="28">
        <f>IF(A23="","",C23+D23-B23)</f>
        <v/>
      </c>
      <c r="F23" s="28">
        <f>IF(A23="","",'البيانات'!$B$13)</f>
        <v/>
      </c>
      <c r="G23" s="28">
        <f>IF(A23="","",'البيانات'!$B$12-'البيانات'!$B$13*A23)</f>
        <v/>
      </c>
      <c r="H23" s="28">
        <f>IF(A23="","",D23+F23)</f>
        <v/>
      </c>
      <c r="I23" s="28">
        <f>IF(A23="","",H23-B23)</f>
        <v/>
      </c>
    </row>
    <row r="24">
      <c r="A24" s="27">
        <f>IF(ROW()-4&gt;'البيانات'!$B$6,"",ROW()-4)</f>
        <v/>
      </c>
      <c r="B24" s="28">
        <f>IF(A24="","",'البيانات'!$B$4*(1+'البيانات'!$B$5)^(A24-1))</f>
        <v/>
      </c>
      <c r="C24" s="28">
        <f>IF(A24="","",E23)</f>
        <v/>
      </c>
      <c r="D24" s="28">
        <f>IF(A24="","",C24*'البيانات'!$B$7)</f>
        <v/>
      </c>
      <c r="E24" s="28">
        <f>IF(A24="","",C24+D24-B24)</f>
        <v/>
      </c>
      <c r="F24" s="28">
        <f>IF(A24="","",'البيانات'!$B$13)</f>
        <v/>
      </c>
      <c r="G24" s="28">
        <f>IF(A24="","",'البيانات'!$B$12-'البيانات'!$B$13*A24)</f>
        <v/>
      </c>
      <c r="H24" s="28">
        <f>IF(A24="","",D24+F24)</f>
        <v/>
      </c>
      <c r="I24" s="28">
        <f>IF(A24="","",H24-B24)</f>
        <v/>
      </c>
    </row>
    <row r="25">
      <c r="A25" s="29" t="inlineStr">
        <is>
          <t>الإجمالي</t>
        </is>
      </c>
      <c r="B25" s="30">
        <f>SUM(B5:B24)</f>
        <v/>
      </c>
      <c r="C25" s="31" t="n"/>
      <c r="D25" s="30">
        <f>SUM(D5:D24)</f>
        <v/>
      </c>
      <c r="E25" s="31" t="n"/>
      <c r="F25" s="30">
        <f>SUM(F5:F24)</f>
        <v/>
      </c>
      <c r="G25" s="31" t="n"/>
      <c r="H25" s="30">
        <f>SUM(H5:H24)</f>
        <v/>
      </c>
      <c r="I25" s="30">
        <f>SUM(I5:I24)</f>
        <v/>
      </c>
    </row>
  </sheetData>
  <sheetProtection selectLockedCells="0" selectUnlockedCells="0" sheet="1" objects="0" insertRows="1" insertHyperlinks="1" autoFilter="0" scenarios="0" formatColumns="0" deleteColumns="1" insertColumns="1" pivotTables="1" deleteRows="1" formatCells="0" formatRows="0" sort="0"/>
  <mergeCells count="1">
    <mergeCell ref="A1:I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2026-10-29T10:18:57Z</dcterms:created>
  <dcterms:modified xmlns:dcterms="http://purl.org/dc/terms/" xmlns:xsi="http://www.w3.org/2001/XMLSchema-instance" xsi:type="dcterms:W3CDTF">2026-10-29T10:18:57Z</dcterms:modified>
</cp:coreProperties>
</file>